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wenr\Desktop\NF\Pricing\U2\"/>
    </mc:Choice>
  </mc:AlternateContent>
  <xr:revisionPtr revIDLastSave="0" documentId="13_ncr:1_{5DC9A077-2F78-4F6C-927C-45E0973882FA}" xr6:coauthVersionLast="47" xr6:coauthVersionMax="47" xr10:uidLastSave="{00000000-0000-0000-0000-000000000000}"/>
  <bookViews>
    <workbookView xWindow="25455" yWindow="-60" windowWidth="25830" windowHeight="21045" xr2:uid="{72C9F490-0495-4F24-A497-35215C26A530}"/>
  </bookViews>
  <sheets>
    <sheet name="CDN" sheetId="4" r:id="rId1"/>
    <sheet name="CDN Price Index" sheetId="6" r:id="rId2"/>
  </sheets>
  <definedNames>
    <definedName name="_xlnm._FilterDatabase" localSheetId="0" hidden="1">CDN!$B$15:$AF$535</definedName>
    <definedName name="_xlnm.Print_Area" localSheetId="0">CDN!$A$1:$H$535</definedName>
    <definedName name="_xlnm.Print_Area" localSheetId="1">'CDN Price Index'!$A$1:$J$301</definedName>
    <definedName name="_xlnm.Print_Titles" localSheetId="0">CDN!$1:$15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10" i="4" l="1"/>
  <c r="A210" i="4"/>
  <c r="D77" i="6" l="1"/>
  <c r="C77" i="6"/>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86" i="4"/>
  <c r="A89" i="4"/>
  <c r="A92" i="4"/>
  <c r="A95" i="4"/>
  <c r="A98" i="4"/>
  <c r="J238" i="6"/>
  <c r="I238" i="6"/>
  <c r="D238" i="6"/>
  <c r="C238" i="6"/>
  <c r="J244" i="6"/>
  <c r="I244" i="6"/>
  <c r="D244" i="6"/>
  <c r="C244" i="6"/>
  <c r="J245" i="6"/>
  <c r="I245" i="6"/>
  <c r="D245" i="6"/>
  <c r="C245" i="6"/>
  <c r="J239" i="6"/>
  <c r="I239" i="6"/>
  <c r="D239" i="6"/>
  <c r="C239" i="6"/>
  <c r="D273" i="6"/>
  <c r="C273" i="6"/>
  <c r="J202" i="6"/>
  <c r="I202" i="6"/>
  <c r="G202" i="6"/>
  <c r="F202" i="6"/>
  <c r="D202" i="6"/>
  <c r="C202" i="6"/>
  <c r="J216" i="6"/>
  <c r="I216" i="6"/>
  <c r="G216" i="6"/>
  <c r="F216" i="6"/>
  <c r="D216" i="6"/>
  <c r="C216" i="6"/>
  <c r="J174" i="6"/>
  <c r="I174" i="6"/>
  <c r="G174" i="6"/>
  <c r="F174" i="6"/>
  <c r="D174" i="6"/>
  <c r="C174" i="6"/>
  <c r="J150" i="6"/>
  <c r="I150" i="6"/>
  <c r="G150" i="6"/>
  <c r="F150" i="6"/>
  <c r="D150" i="6"/>
  <c r="C150" i="6"/>
  <c r="J127" i="6"/>
  <c r="I127" i="6"/>
  <c r="D127" i="6"/>
  <c r="C127" i="6"/>
  <c r="J108" i="6" l="1"/>
  <c r="I108" i="6"/>
  <c r="D108" i="6"/>
  <c r="C108" i="6"/>
  <c r="J107" i="6"/>
  <c r="I107" i="6"/>
  <c r="D107" i="6"/>
  <c r="C107" i="6"/>
  <c r="J94" i="6"/>
  <c r="I94" i="6"/>
  <c r="D94" i="6"/>
  <c r="C94" i="6"/>
  <c r="J93" i="6"/>
  <c r="I93" i="6"/>
  <c r="D93" i="6"/>
  <c r="C93" i="6"/>
  <c r="J92" i="6"/>
  <c r="I92" i="6"/>
  <c r="D92" i="6"/>
  <c r="C92" i="6"/>
  <c r="J91" i="6"/>
  <c r="I91" i="6"/>
  <c r="D91" i="6"/>
  <c r="C91" i="6"/>
  <c r="J90" i="6"/>
  <c r="I90" i="6"/>
  <c r="D90" i="6"/>
  <c r="C90" i="6"/>
  <c r="H473" i="4"/>
  <c r="H472" i="4"/>
  <c r="H471" i="4"/>
  <c r="H470" i="4"/>
  <c r="H468" i="4"/>
  <c r="H467" i="4"/>
  <c r="H466" i="4"/>
  <c r="H465" i="4"/>
  <c r="H464" i="4"/>
  <c r="H463" i="4"/>
  <c r="H385" i="4" l="1"/>
  <c r="H386" i="4"/>
  <c r="H387" i="4"/>
  <c r="H358" i="4"/>
  <c r="H357" i="4"/>
  <c r="H356" i="4"/>
  <c r="H269" i="4"/>
  <c r="H270" i="4"/>
  <c r="H271" i="4"/>
  <c r="H272" i="4"/>
  <c r="H535" i="4"/>
  <c r="H439" i="4" l="1"/>
  <c r="H440" i="4"/>
  <c r="H441" i="4"/>
  <c r="H239" i="4"/>
  <c r="H240" i="4"/>
  <c r="H241" i="4"/>
  <c r="H242" i="4"/>
  <c r="H243" i="4"/>
  <c r="H244" i="4"/>
  <c r="H245" i="4"/>
  <c r="H246" i="4"/>
  <c r="H247" i="4"/>
  <c r="H248" i="4"/>
  <c r="D301" i="6"/>
  <c r="C301" i="6"/>
  <c r="D300" i="6"/>
  <c r="C300" i="6"/>
  <c r="D299" i="6"/>
  <c r="C299" i="6"/>
  <c r="D298" i="6"/>
  <c r="C298" i="6"/>
  <c r="D297" i="6"/>
  <c r="C297" i="6"/>
  <c r="D290" i="6"/>
  <c r="C290" i="6"/>
  <c r="D295" i="6"/>
  <c r="C295" i="6"/>
  <c r="D294" i="6"/>
  <c r="C294" i="6"/>
  <c r="D293" i="6"/>
  <c r="C293" i="6"/>
  <c r="D292" i="6"/>
  <c r="C292" i="6"/>
  <c r="D291" i="6"/>
  <c r="C291" i="6"/>
  <c r="D289" i="6"/>
  <c r="C289" i="6"/>
  <c r="D288" i="6"/>
  <c r="C288" i="6"/>
  <c r="D287" i="6"/>
  <c r="C287" i="6"/>
  <c r="D286" i="6"/>
  <c r="C286" i="6"/>
  <c r="D285" i="6"/>
  <c r="C285" i="6"/>
  <c r="D284" i="6"/>
  <c r="C284" i="6"/>
  <c r="D283" i="6"/>
  <c r="C283" i="6"/>
  <c r="D282" i="6"/>
  <c r="C282" i="6"/>
  <c r="D281" i="6"/>
  <c r="C281" i="6"/>
  <c r="D280" i="6"/>
  <c r="C280" i="6"/>
  <c r="D279" i="6"/>
  <c r="C279" i="6"/>
  <c r="D278" i="6"/>
  <c r="C278" i="6"/>
  <c r="H98" i="4" l="1"/>
  <c r="H95" i="4"/>
  <c r="H92" i="4"/>
  <c r="H89" i="4"/>
  <c r="H86" i="4"/>
  <c r="H224" i="4"/>
  <c r="H221" i="4"/>
  <c r="H218" i="4"/>
  <c r="H215" i="4"/>
  <c r="H212" i="4"/>
  <c r="H209" i="4"/>
  <c r="H206" i="4"/>
  <c r="H203" i="4"/>
  <c r="H200" i="4"/>
  <c r="H197" i="4"/>
  <c r="H194" i="4"/>
  <c r="H191" i="4"/>
  <c r="H188" i="4"/>
  <c r="H185" i="4"/>
  <c r="H182" i="4"/>
  <c r="H179" i="4"/>
  <c r="H175" i="4"/>
  <c r="H171" i="4"/>
  <c r="H341" i="4"/>
  <c r="H338" i="4"/>
  <c r="G145" i="6" l="1"/>
  <c r="F145" i="6"/>
  <c r="G144" i="6"/>
  <c r="F144" i="6"/>
  <c r="J193" i="6" l="1"/>
  <c r="I193" i="6"/>
  <c r="G193" i="6"/>
  <c r="F193" i="6"/>
  <c r="D193" i="6"/>
  <c r="C193" i="6"/>
  <c r="J209" i="6"/>
  <c r="I209" i="6"/>
  <c r="G209" i="6"/>
  <c r="F209" i="6"/>
  <c r="D209" i="6"/>
  <c r="C209" i="6"/>
  <c r="J208" i="6"/>
  <c r="I208" i="6"/>
  <c r="G208" i="6"/>
  <c r="F208" i="6"/>
  <c r="D208" i="6"/>
  <c r="C208" i="6"/>
  <c r="J207" i="6"/>
  <c r="I207" i="6"/>
  <c r="G207" i="6"/>
  <c r="F207" i="6"/>
  <c r="D207" i="6"/>
  <c r="C207" i="6"/>
  <c r="J99" i="6"/>
  <c r="I99" i="6"/>
  <c r="G99" i="6"/>
  <c r="F99" i="6"/>
  <c r="D99" i="6"/>
  <c r="C99" i="6"/>
  <c r="J36" i="6"/>
  <c r="I36" i="6"/>
  <c r="G36" i="6"/>
  <c r="F36" i="6"/>
  <c r="D36" i="6"/>
  <c r="C36" i="6"/>
  <c r="J35" i="6"/>
  <c r="I35" i="6"/>
  <c r="G35" i="6"/>
  <c r="F35" i="6"/>
  <c r="D35" i="6"/>
  <c r="C35" i="6"/>
  <c r="H451" i="4"/>
  <c r="H450" i="4"/>
  <c r="H449" i="4"/>
  <c r="H448" i="4"/>
  <c r="H447" i="4"/>
  <c r="H446" i="4"/>
  <c r="H453" i="4"/>
  <c r="H445" i="4"/>
  <c r="H444" i="4"/>
  <c r="H443" i="4"/>
  <c r="H414" i="4"/>
  <c r="H413" i="4"/>
  <c r="H412" i="4"/>
  <c r="P244" i="4"/>
  <c r="H252" i="4"/>
  <c r="P243" i="4"/>
  <c r="H251" i="4"/>
  <c r="H250" i="4"/>
  <c r="H105" i="4"/>
  <c r="A105" i="4"/>
  <c r="H104" i="4"/>
  <c r="A104" i="4"/>
  <c r="H103" i="4"/>
  <c r="A103" i="4"/>
  <c r="H102" i="4"/>
  <c r="A102" i="4"/>
  <c r="H101" i="4"/>
  <c r="A101" i="4"/>
  <c r="H100" i="4"/>
  <c r="A100" i="4"/>
  <c r="A99" i="4"/>
  <c r="A106" i="4"/>
  <c r="A107" i="4"/>
  <c r="H107" i="4"/>
  <c r="A108" i="4"/>
  <c r="H108" i="4"/>
  <c r="A109" i="4"/>
  <c r="H109" i="4"/>
  <c r="A110" i="4"/>
  <c r="H110" i="4"/>
  <c r="A111" i="4"/>
  <c r="H111" i="4"/>
  <c r="A112" i="4"/>
  <c r="H112" i="4"/>
  <c r="A113" i="4"/>
  <c r="H113" i="4"/>
  <c r="A114" i="4"/>
  <c r="H114" i="4"/>
  <c r="J136" i="6"/>
  <c r="I136" i="6"/>
  <c r="G136" i="6"/>
  <c r="F136" i="6"/>
  <c r="D136" i="6"/>
  <c r="C136" i="6"/>
  <c r="H314" i="4" l="1"/>
  <c r="H313" i="4"/>
  <c r="H312" i="4"/>
  <c r="D272" i="6" l="1"/>
  <c r="C272" i="6"/>
  <c r="H534" i="4"/>
  <c r="J85" i="6"/>
  <c r="I85" i="6"/>
  <c r="G85" i="6"/>
  <c r="F85" i="6"/>
  <c r="D85" i="6"/>
  <c r="C85" i="6"/>
  <c r="P228" i="4" l="1"/>
  <c r="H228" i="4"/>
  <c r="H227" i="4"/>
  <c r="H226" i="4"/>
  <c r="J89" i="6"/>
  <c r="I89" i="6"/>
  <c r="D89" i="6"/>
  <c r="C89" i="6"/>
  <c r="J88" i="6"/>
  <c r="I88" i="6"/>
  <c r="D88" i="6"/>
  <c r="C88" i="6"/>
  <c r="J87" i="6"/>
  <c r="I87" i="6"/>
  <c r="G87" i="6"/>
  <c r="F87" i="6"/>
  <c r="D87" i="6"/>
  <c r="C87" i="6"/>
  <c r="J86" i="6"/>
  <c r="I86" i="6"/>
  <c r="G86" i="6"/>
  <c r="F86" i="6"/>
  <c r="D86" i="6"/>
  <c r="C86" i="6"/>
  <c r="H238" i="4"/>
  <c r="H237" i="4"/>
  <c r="H236" i="4"/>
  <c r="H235" i="4"/>
  <c r="P234" i="4"/>
  <c r="H234" i="4"/>
  <c r="H233" i="4"/>
  <c r="H232" i="4"/>
  <c r="P231" i="4"/>
  <c r="H231" i="4"/>
  <c r="H230" i="4"/>
  <c r="H229" i="4"/>
  <c r="G120" i="6" l="1"/>
  <c r="F120" i="6"/>
  <c r="G119" i="6"/>
  <c r="F119" i="6"/>
  <c r="H293" i="4"/>
  <c r="H290" i="4"/>
  <c r="D274" i="6"/>
  <c r="C274" i="6"/>
  <c r="G270" i="6"/>
  <c r="F270" i="6"/>
  <c r="D270" i="6"/>
  <c r="C270" i="6"/>
  <c r="G269" i="6"/>
  <c r="F269" i="6"/>
  <c r="D269" i="6"/>
  <c r="C269" i="6"/>
  <c r="G268" i="6"/>
  <c r="F268" i="6"/>
  <c r="D268" i="6"/>
  <c r="C268" i="6"/>
  <c r="G267" i="6"/>
  <c r="F267" i="6"/>
  <c r="G266" i="6"/>
  <c r="F266" i="6"/>
  <c r="D266" i="6"/>
  <c r="C266" i="6"/>
  <c r="G265" i="6"/>
  <c r="F265" i="6"/>
  <c r="D265" i="6"/>
  <c r="C265" i="6"/>
  <c r="G264" i="6"/>
  <c r="F264" i="6"/>
  <c r="D264" i="6"/>
  <c r="C264" i="6"/>
  <c r="G263" i="6"/>
  <c r="F263" i="6"/>
  <c r="G262" i="6"/>
  <c r="F262" i="6"/>
  <c r="D262" i="6"/>
  <c r="C262" i="6"/>
  <c r="G261" i="6"/>
  <c r="F261" i="6"/>
  <c r="D261" i="6"/>
  <c r="C261" i="6"/>
  <c r="G260" i="6"/>
  <c r="F260" i="6"/>
  <c r="D260" i="6"/>
  <c r="C260" i="6"/>
  <c r="G259" i="6"/>
  <c r="F259" i="6"/>
  <c r="D259" i="6"/>
  <c r="C259" i="6"/>
  <c r="G258" i="6"/>
  <c r="F258" i="6"/>
  <c r="D258" i="6"/>
  <c r="C258" i="6"/>
  <c r="G257" i="6"/>
  <c r="F257" i="6"/>
  <c r="G256" i="6"/>
  <c r="F256" i="6"/>
  <c r="D256" i="6"/>
  <c r="C256" i="6"/>
  <c r="G255" i="6"/>
  <c r="F255" i="6"/>
  <c r="D255" i="6"/>
  <c r="C255" i="6"/>
  <c r="G254" i="6"/>
  <c r="F254" i="6"/>
  <c r="D254" i="6"/>
  <c r="C254" i="6"/>
  <c r="G253" i="6"/>
  <c r="F253" i="6"/>
  <c r="G252" i="6"/>
  <c r="F252" i="6"/>
  <c r="D252" i="6"/>
  <c r="C252" i="6"/>
  <c r="G251" i="6"/>
  <c r="F251" i="6"/>
  <c r="D251" i="6"/>
  <c r="C251" i="6"/>
  <c r="G250" i="6"/>
  <c r="F250" i="6"/>
  <c r="D250" i="6"/>
  <c r="C250" i="6"/>
  <c r="J132" i="6"/>
  <c r="I132" i="6"/>
  <c r="D132" i="6"/>
  <c r="C132" i="6"/>
  <c r="J131" i="6"/>
  <c r="I131" i="6"/>
  <c r="D131" i="6"/>
  <c r="C131" i="6"/>
  <c r="J130" i="6"/>
  <c r="I130" i="6"/>
  <c r="D130" i="6"/>
  <c r="C130" i="6"/>
  <c r="J129" i="6"/>
  <c r="I129" i="6"/>
  <c r="D129" i="6"/>
  <c r="C129" i="6"/>
  <c r="J128" i="6"/>
  <c r="I128" i="6"/>
  <c r="D128" i="6"/>
  <c r="C128" i="6"/>
  <c r="J122" i="6"/>
  <c r="I122" i="6"/>
  <c r="D122" i="6"/>
  <c r="C122" i="6"/>
  <c r="J121" i="6"/>
  <c r="I121" i="6"/>
  <c r="D121" i="6"/>
  <c r="C121" i="6"/>
  <c r="J120" i="6"/>
  <c r="I120" i="6"/>
  <c r="D120" i="6"/>
  <c r="C120" i="6"/>
  <c r="J119" i="6"/>
  <c r="I119" i="6"/>
  <c r="D119" i="6"/>
  <c r="C119" i="6"/>
  <c r="J118" i="6"/>
  <c r="I118" i="6"/>
  <c r="D118" i="6"/>
  <c r="C118" i="6"/>
  <c r="J117" i="6"/>
  <c r="I117" i="6"/>
  <c r="D117" i="6"/>
  <c r="C117" i="6"/>
  <c r="J116" i="6"/>
  <c r="I116" i="6"/>
  <c r="D116" i="6"/>
  <c r="C116" i="6"/>
  <c r="J115" i="6"/>
  <c r="I115" i="6"/>
  <c r="D115" i="6"/>
  <c r="C115" i="6"/>
  <c r="J114" i="6"/>
  <c r="I114" i="6"/>
  <c r="D114" i="6"/>
  <c r="C114" i="6"/>
  <c r="J113" i="6"/>
  <c r="I113" i="6"/>
  <c r="D113" i="6"/>
  <c r="C113" i="6"/>
  <c r="H302" i="4"/>
  <c r="H303" i="4"/>
  <c r="H304" i="4"/>
  <c r="H305" i="4"/>
  <c r="H306" i="4"/>
  <c r="H307" i="4"/>
  <c r="H308" i="4"/>
  <c r="H309" i="4"/>
  <c r="H310" i="4"/>
  <c r="H279" i="4"/>
  <c r="W279" i="4" s="1"/>
  <c r="H280" i="4"/>
  <c r="W280" i="4" s="1"/>
  <c r="H281" i="4"/>
  <c r="W281" i="4" s="1"/>
  <c r="H282" i="4"/>
  <c r="W282" i="4" s="1"/>
  <c r="H283" i="4"/>
  <c r="W283" i="4" s="1"/>
  <c r="H284" i="4"/>
  <c r="W284" i="4" s="1"/>
  <c r="H285" i="4"/>
  <c r="W285" i="4" s="1"/>
  <c r="H286" i="4"/>
  <c r="W286" i="4" s="1"/>
  <c r="H287" i="4"/>
  <c r="W287" i="4" s="1"/>
  <c r="H288" i="4"/>
  <c r="H289" i="4"/>
  <c r="H291" i="4"/>
  <c r="H292" i="4"/>
  <c r="H294" i="4"/>
  <c r="H295" i="4"/>
  <c r="H296" i="4"/>
  <c r="H297" i="4"/>
  <c r="H278" i="4"/>
  <c r="W278" i="4" s="1"/>
  <c r="H277" i="4"/>
  <c r="W277" i="4" s="1"/>
  <c r="H301" i="4"/>
  <c r="H276" i="4"/>
  <c r="W276" i="4" s="1"/>
  <c r="G66" i="6"/>
  <c r="F66" i="6"/>
  <c r="G65" i="6"/>
  <c r="F65" i="6"/>
  <c r="G64" i="6"/>
  <c r="F64" i="6"/>
  <c r="P178" i="4"/>
  <c r="H178" i="4"/>
  <c r="P174" i="4"/>
  <c r="H174" i="4"/>
  <c r="P170" i="4"/>
  <c r="H170" i="4"/>
  <c r="J201" i="6"/>
  <c r="I201" i="6"/>
  <c r="G201" i="6"/>
  <c r="F201" i="6"/>
  <c r="D201" i="6"/>
  <c r="C201" i="6"/>
  <c r="H436" i="4"/>
  <c r="H437" i="4"/>
  <c r="H438" i="4"/>
  <c r="G225" i="6"/>
  <c r="J225" i="6"/>
  <c r="J55" i="6"/>
  <c r="I55" i="6"/>
  <c r="G55" i="6"/>
  <c r="F55" i="6"/>
  <c r="D55" i="6"/>
  <c r="C55" i="6"/>
  <c r="I225" i="6"/>
  <c r="F225" i="6"/>
  <c r="C225" i="6"/>
  <c r="A16" i="4"/>
  <c r="D225" i="6"/>
  <c r="H525" i="4"/>
  <c r="H518" i="4"/>
  <c r="H507" i="4"/>
  <c r="H500" i="4"/>
  <c r="J189" i="6"/>
  <c r="I189" i="6"/>
  <c r="G189" i="6"/>
  <c r="F189" i="6"/>
  <c r="D189" i="6"/>
  <c r="C189" i="6"/>
  <c r="H410" i="4"/>
  <c r="H409" i="4"/>
  <c r="H408" i="4"/>
  <c r="C101" i="6"/>
  <c r="D101" i="6"/>
  <c r="F101" i="6"/>
  <c r="G101" i="6"/>
  <c r="I101" i="6"/>
  <c r="J101" i="6"/>
  <c r="C102" i="6"/>
  <c r="D102" i="6"/>
  <c r="I102" i="6"/>
  <c r="J102" i="6"/>
  <c r="C103" i="6"/>
  <c r="D103" i="6"/>
  <c r="I103" i="6"/>
  <c r="J103" i="6"/>
  <c r="C104" i="6"/>
  <c r="D104" i="6"/>
  <c r="I104" i="6"/>
  <c r="J104" i="6"/>
  <c r="C105" i="6"/>
  <c r="D105" i="6"/>
  <c r="I105" i="6"/>
  <c r="J105" i="6"/>
  <c r="C106" i="6"/>
  <c r="D106" i="6"/>
  <c r="I106" i="6"/>
  <c r="J106" i="6"/>
  <c r="C109" i="6"/>
  <c r="D109" i="6"/>
  <c r="I109" i="6"/>
  <c r="J109" i="6"/>
  <c r="J61" i="6"/>
  <c r="I61" i="6"/>
  <c r="G61" i="6"/>
  <c r="F61" i="6"/>
  <c r="D61" i="6"/>
  <c r="C61" i="6"/>
  <c r="H533" i="4"/>
  <c r="P247" i="4"/>
  <c r="H255" i="4"/>
  <c r="P246" i="4"/>
  <c r="H254" i="4"/>
  <c r="H253" i="4"/>
  <c r="J188" i="6"/>
  <c r="I188" i="6"/>
  <c r="G188" i="6"/>
  <c r="F188" i="6"/>
  <c r="D188" i="6"/>
  <c r="C188" i="6"/>
  <c r="J220" i="6"/>
  <c r="I220" i="6"/>
  <c r="G220" i="6"/>
  <c r="F220" i="6"/>
  <c r="D220" i="6"/>
  <c r="C220" i="6"/>
  <c r="H161" i="4"/>
  <c r="H160" i="4"/>
  <c r="H159"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7" i="4"/>
  <c r="A88" i="4"/>
  <c r="A90" i="4"/>
  <c r="A91" i="4"/>
  <c r="A93" i="4"/>
  <c r="A94" i="4"/>
  <c r="A96" i="4"/>
  <c r="A97" i="4"/>
  <c r="A115" i="4"/>
  <c r="A116" i="4"/>
  <c r="A117" i="4"/>
  <c r="A118" i="4"/>
  <c r="A119" i="4"/>
  <c r="A120" i="4"/>
  <c r="A121" i="4"/>
  <c r="A122" i="4"/>
  <c r="A123" i="4"/>
  <c r="A124" i="4"/>
  <c r="A125" i="4"/>
  <c r="A126" i="4"/>
  <c r="A127" i="4"/>
  <c r="A128" i="4"/>
  <c r="A17" i="4"/>
  <c r="H274" i="4"/>
  <c r="H273" i="4"/>
  <c r="J6" i="6"/>
  <c r="I6" i="6"/>
  <c r="G6" i="6"/>
  <c r="F6" i="6"/>
  <c r="D6" i="6"/>
  <c r="C6" i="6"/>
  <c r="J5" i="6"/>
  <c r="I5" i="6"/>
  <c r="G5" i="6"/>
  <c r="F5" i="6"/>
  <c r="D5" i="6"/>
  <c r="C5" i="6"/>
  <c r="J4" i="6"/>
  <c r="I4" i="6"/>
  <c r="G4" i="6"/>
  <c r="F4" i="6"/>
  <c r="D4" i="6"/>
  <c r="C4" i="6"/>
  <c r="J233" i="6"/>
  <c r="I233" i="6"/>
  <c r="J232" i="6"/>
  <c r="I232" i="6"/>
  <c r="J231" i="6"/>
  <c r="I231" i="6"/>
  <c r="J230" i="6"/>
  <c r="I230" i="6"/>
  <c r="I25" i="6"/>
  <c r="J25" i="6"/>
  <c r="C25" i="6"/>
  <c r="D25" i="6"/>
  <c r="P22" i="4"/>
  <c r="H22" i="4"/>
  <c r="P21" i="4"/>
  <c r="H21" i="4"/>
  <c r="H20" i="4"/>
  <c r="P19" i="4"/>
  <c r="H19" i="4"/>
  <c r="P18" i="4"/>
  <c r="H18" i="4"/>
  <c r="H17" i="4"/>
  <c r="P453" i="4"/>
  <c r="H461" i="4"/>
  <c r="P452" i="4"/>
  <c r="H460" i="4"/>
  <c r="H459" i="4"/>
  <c r="P399" i="4"/>
  <c r="H407" i="4"/>
  <c r="P398" i="4"/>
  <c r="H406" i="4"/>
  <c r="H405" i="4"/>
  <c r="P81" i="4"/>
  <c r="H81" i="4"/>
  <c r="H80" i="4"/>
  <c r="H491" i="4"/>
  <c r="H492" i="4"/>
  <c r="H490" i="4"/>
  <c r="H495" i="4"/>
  <c r="H496" i="4"/>
  <c r="H497" i="4"/>
  <c r="H498" i="4"/>
  <c r="H499" i="4"/>
  <c r="H501" i="4"/>
  <c r="H502" i="4"/>
  <c r="H503" i="4"/>
  <c r="H504" i="4"/>
  <c r="H505" i="4"/>
  <c r="H506" i="4"/>
  <c r="H508" i="4"/>
  <c r="H509" i="4"/>
  <c r="H510" i="4"/>
  <c r="H511" i="4"/>
  <c r="H512" i="4"/>
  <c r="H513" i="4"/>
  <c r="H514" i="4"/>
  <c r="H515" i="4"/>
  <c r="H516" i="4"/>
  <c r="H517" i="4"/>
  <c r="H519" i="4"/>
  <c r="H520" i="4"/>
  <c r="H521" i="4"/>
  <c r="H522" i="4"/>
  <c r="H523" i="4"/>
  <c r="H524" i="4"/>
  <c r="H526" i="4"/>
  <c r="H527" i="4"/>
  <c r="H528" i="4"/>
  <c r="H529" i="4"/>
  <c r="H530" i="4"/>
  <c r="H531" i="4"/>
  <c r="H494" i="4"/>
  <c r="H487" i="4"/>
  <c r="H488" i="4"/>
  <c r="H486" i="4"/>
  <c r="H476" i="4"/>
  <c r="H477" i="4"/>
  <c r="H478" i="4"/>
  <c r="H479" i="4"/>
  <c r="H480" i="4"/>
  <c r="H481" i="4"/>
  <c r="H482" i="4"/>
  <c r="H483" i="4"/>
  <c r="H484" i="4"/>
  <c r="H475" i="4"/>
  <c r="H454" i="4"/>
  <c r="H455" i="4"/>
  <c r="H456" i="4"/>
  <c r="H457" i="4"/>
  <c r="H458" i="4"/>
  <c r="H416" i="4"/>
  <c r="H417" i="4"/>
  <c r="H418" i="4"/>
  <c r="H419" i="4"/>
  <c r="H420" i="4"/>
  <c r="H421" i="4"/>
  <c r="H422" i="4"/>
  <c r="H423" i="4"/>
  <c r="H424" i="4"/>
  <c r="H425" i="4"/>
  <c r="H426" i="4"/>
  <c r="H427" i="4"/>
  <c r="H428" i="4"/>
  <c r="H429" i="4"/>
  <c r="H430" i="4"/>
  <c r="H431" i="4"/>
  <c r="H432" i="4"/>
  <c r="H433" i="4"/>
  <c r="H434" i="4"/>
  <c r="H435" i="4"/>
  <c r="H415" i="4"/>
  <c r="H393" i="4"/>
  <c r="H394" i="4"/>
  <c r="H395" i="4"/>
  <c r="H396" i="4"/>
  <c r="H397" i="4"/>
  <c r="H398" i="4"/>
  <c r="H399" i="4"/>
  <c r="H400" i="4"/>
  <c r="H401" i="4"/>
  <c r="H402" i="4"/>
  <c r="H403" i="4"/>
  <c r="H392" i="4"/>
  <c r="H377" i="4"/>
  <c r="H378" i="4"/>
  <c r="H379" i="4"/>
  <c r="H380" i="4"/>
  <c r="H381" i="4"/>
  <c r="H382" i="4"/>
  <c r="H383" i="4"/>
  <c r="H384" i="4"/>
  <c r="H388" i="4"/>
  <c r="H389" i="4"/>
  <c r="H390" i="4"/>
  <c r="H376" i="4"/>
  <c r="H361" i="4"/>
  <c r="H362" i="4"/>
  <c r="H363" i="4"/>
  <c r="H364" i="4"/>
  <c r="H365" i="4"/>
  <c r="H366" i="4"/>
  <c r="H367" i="4"/>
  <c r="H368" i="4"/>
  <c r="H369" i="4"/>
  <c r="H370" i="4"/>
  <c r="H371" i="4"/>
  <c r="H372" i="4"/>
  <c r="H373" i="4"/>
  <c r="H374" i="4"/>
  <c r="H360" i="4"/>
  <c r="H344" i="4"/>
  <c r="H345" i="4"/>
  <c r="H346" i="4"/>
  <c r="H347" i="4"/>
  <c r="H348" i="4"/>
  <c r="H349" i="4"/>
  <c r="H350" i="4"/>
  <c r="H351" i="4"/>
  <c r="H352" i="4"/>
  <c r="H353" i="4"/>
  <c r="H354" i="4"/>
  <c r="H343" i="4"/>
  <c r="H316" i="4"/>
  <c r="H317" i="4"/>
  <c r="H318" i="4"/>
  <c r="H319" i="4"/>
  <c r="H320" i="4"/>
  <c r="H321" i="4"/>
  <c r="H322" i="4"/>
  <c r="H323" i="4"/>
  <c r="H324" i="4"/>
  <c r="H325" i="4"/>
  <c r="H326" i="4"/>
  <c r="H327" i="4"/>
  <c r="H328" i="4"/>
  <c r="H329" i="4"/>
  <c r="H330" i="4"/>
  <c r="H331" i="4"/>
  <c r="H332" i="4"/>
  <c r="H333" i="4"/>
  <c r="H334" i="4"/>
  <c r="H335" i="4"/>
  <c r="H336" i="4"/>
  <c r="H337" i="4"/>
  <c r="H339" i="4"/>
  <c r="H340" i="4"/>
  <c r="H315" i="4"/>
  <c r="H257" i="4"/>
  <c r="H258" i="4"/>
  <c r="H259" i="4"/>
  <c r="H260" i="4"/>
  <c r="H261" i="4"/>
  <c r="H262" i="4"/>
  <c r="H263" i="4"/>
  <c r="H264" i="4"/>
  <c r="H265" i="4"/>
  <c r="H266" i="4"/>
  <c r="H267" i="4"/>
  <c r="H268" i="4"/>
  <c r="H256" i="4"/>
  <c r="H136" i="4"/>
  <c r="H137" i="4"/>
  <c r="H138" i="4"/>
  <c r="H139" i="4"/>
  <c r="H140" i="4"/>
  <c r="H141" i="4"/>
  <c r="H142" i="4"/>
  <c r="H143" i="4"/>
  <c r="H144" i="4"/>
  <c r="H145" i="4"/>
  <c r="H146" i="4"/>
  <c r="H147" i="4"/>
  <c r="H148" i="4"/>
  <c r="H149" i="4"/>
  <c r="H150" i="4"/>
  <c r="H151" i="4"/>
  <c r="H152" i="4"/>
  <c r="H153" i="4"/>
  <c r="H154" i="4"/>
  <c r="H155" i="4"/>
  <c r="H156" i="4"/>
  <c r="H157" i="4"/>
  <c r="H158" i="4"/>
  <c r="H162" i="4"/>
  <c r="H163" i="4"/>
  <c r="H164" i="4"/>
  <c r="H165" i="4"/>
  <c r="H166" i="4"/>
  <c r="H167" i="4"/>
  <c r="H168" i="4"/>
  <c r="H169" i="4"/>
  <c r="H172" i="4"/>
  <c r="H173" i="4"/>
  <c r="H176" i="4"/>
  <c r="H177" i="4"/>
  <c r="H180" i="4"/>
  <c r="H181" i="4"/>
  <c r="H183" i="4"/>
  <c r="H184" i="4"/>
  <c r="H186" i="4"/>
  <c r="H187" i="4"/>
  <c r="H189" i="4"/>
  <c r="H190" i="4"/>
  <c r="H192" i="4"/>
  <c r="H193" i="4"/>
  <c r="H195" i="4"/>
  <c r="H196" i="4"/>
  <c r="H198" i="4"/>
  <c r="H199" i="4"/>
  <c r="H201" i="4"/>
  <c r="H202" i="4"/>
  <c r="H204" i="4"/>
  <c r="H205" i="4"/>
  <c r="H207" i="4"/>
  <c r="H208" i="4"/>
  <c r="H211" i="4"/>
  <c r="H213" i="4"/>
  <c r="H214" i="4"/>
  <c r="H216" i="4"/>
  <c r="H217" i="4"/>
  <c r="H219" i="4"/>
  <c r="H220" i="4"/>
  <c r="H222" i="4"/>
  <c r="H223" i="4"/>
  <c r="H135" i="4"/>
  <c r="H115" i="4"/>
  <c r="H116" i="4"/>
  <c r="H117" i="4"/>
  <c r="H118" i="4"/>
  <c r="H119" i="4"/>
  <c r="H120" i="4"/>
  <c r="H121" i="4"/>
  <c r="H122" i="4"/>
  <c r="H123" i="4"/>
  <c r="H124" i="4"/>
  <c r="H125" i="4"/>
  <c r="H126" i="4"/>
  <c r="H127" i="4"/>
  <c r="H128" i="4"/>
  <c r="H129" i="4"/>
  <c r="H130" i="4"/>
  <c r="H131" i="4"/>
  <c r="H132" i="4"/>
  <c r="H133" i="4"/>
  <c r="H24" i="4"/>
  <c r="H25" i="4"/>
  <c r="H26" i="4"/>
  <c r="H27" i="4"/>
  <c r="H28" i="4"/>
  <c r="H29" i="4"/>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58" i="4"/>
  <c r="H59" i="4"/>
  <c r="H60" i="4"/>
  <c r="H61" i="4"/>
  <c r="H62" i="4"/>
  <c r="H63" i="4"/>
  <c r="H64" i="4"/>
  <c r="H65" i="4"/>
  <c r="H66" i="4"/>
  <c r="H67" i="4"/>
  <c r="H68" i="4"/>
  <c r="H69" i="4"/>
  <c r="H70" i="4"/>
  <c r="H71" i="4"/>
  <c r="H72" i="4"/>
  <c r="H73" i="4"/>
  <c r="H74" i="4"/>
  <c r="H75" i="4"/>
  <c r="H76" i="4"/>
  <c r="H77" i="4"/>
  <c r="H78" i="4"/>
  <c r="H79" i="4"/>
  <c r="H82" i="4"/>
  <c r="H83" i="4"/>
  <c r="H84" i="4"/>
  <c r="H85" i="4"/>
  <c r="H87" i="4"/>
  <c r="H88" i="4"/>
  <c r="H90" i="4"/>
  <c r="H91" i="4"/>
  <c r="H93" i="4"/>
  <c r="H94" i="4"/>
  <c r="H96" i="4"/>
  <c r="H97" i="4"/>
  <c r="H23" i="4"/>
  <c r="J215" i="6"/>
  <c r="I215" i="6"/>
  <c r="G215" i="6"/>
  <c r="F215" i="6"/>
  <c r="D215" i="6"/>
  <c r="C215" i="6"/>
  <c r="J196" i="6"/>
  <c r="I196" i="6"/>
  <c r="G196" i="6"/>
  <c r="F196" i="6"/>
  <c r="D196" i="6"/>
  <c r="C196" i="6"/>
  <c r="G100" i="6"/>
  <c r="F100" i="6"/>
  <c r="J100" i="6"/>
  <c r="I100" i="6"/>
  <c r="D100" i="6"/>
  <c r="C100" i="6"/>
  <c r="J74" i="6"/>
  <c r="I74" i="6"/>
  <c r="D74" i="6"/>
  <c r="C74" i="6"/>
  <c r="C73" i="6"/>
  <c r="D73" i="6"/>
  <c r="I73" i="6"/>
  <c r="J73" i="6"/>
  <c r="J70" i="6"/>
  <c r="I70" i="6"/>
  <c r="D70" i="6"/>
  <c r="C70" i="6"/>
  <c r="J43" i="6"/>
  <c r="I43" i="6"/>
  <c r="G43" i="6"/>
  <c r="F43" i="6"/>
  <c r="D43" i="6"/>
  <c r="C43" i="6"/>
  <c r="J41" i="6"/>
  <c r="I41" i="6"/>
  <c r="G41" i="6"/>
  <c r="F41" i="6"/>
  <c r="D41" i="6"/>
  <c r="C41" i="6"/>
  <c r="J17" i="6"/>
  <c r="I17" i="6"/>
  <c r="G17" i="6"/>
  <c r="F17" i="6"/>
  <c r="D17" i="6"/>
  <c r="C17" i="6"/>
  <c r="J16" i="6"/>
  <c r="I16" i="6"/>
  <c r="G16" i="6"/>
  <c r="F16" i="6"/>
  <c r="D16" i="6"/>
  <c r="C16" i="6"/>
  <c r="J24" i="6"/>
  <c r="I24" i="6"/>
  <c r="G24" i="6"/>
  <c r="F24" i="6"/>
  <c r="D24" i="6"/>
  <c r="C24" i="6"/>
  <c r="D231" i="6"/>
  <c r="G214" i="6"/>
  <c r="D214" i="6"/>
  <c r="J199" i="6"/>
  <c r="G200" i="6"/>
  <c r="D181" i="6"/>
  <c r="G175" i="6"/>
  <c r="D164" i="6"/>
  <c r="J165" i="6"/>
  <c r="D163" i="6"/>
  <c r="J156" i="6"/>
  <c r="G157" i="6"/>
  <c r="D155" i="6"/>
  <c r="J138" i="6"/>
  <c r="J142" i="6"/>
  <c r="J145" i="6"/>
  <c r="G57" i="6"/>
  <c r="D59" i="6"/>
  <c r="G62" i="6"/>
  <c r="D64" i="6"/>
  <c r="D66" i="6"/>
  <c r="D68" i="6"/>
  <c r="D72" i="6"/>
  <c r="D76" i="6"/>
  <c r="D78" i="6"/>
  <c r="D80" i="6"/>
  <c r="D53" i="6"/>
  <c r="J42" i="6"/>
  <c r="D45" i="6"/>
  <c r="J46" i="6"/>
  <c r="G47" i="6"/>
  <c r="D49" i="6"/>
  <c r="G7" i="6"/>
  <c r="D9" i="6"/>
  <c r="G11" i="6"/>
  <c r="D13" i="6"/>
  <c r="G15" i="6"/>
  <c r="J18" i="6"/>
  <c r="G19" i="6"/>
  <c r="J22" i="6"/>
  <c r="D26" i="6"/>
  <c r="D28" i="6"/>
  <c r="D30" i="6"/>
  <c r="J44" i="6"/>
  <c r="J45" i="6"/>
  <c r="J47" i="6"/>
  <c r="J48" i="6"/>
  <c r="J49" i="6"/>
  <c r="G44" i="6"/>
  <c r="G45" i="6"/>
  <c r="G46" i="6"/>
  <c r="G48" i="6"/>
  <c r="G49" i="6"/>
  <c r="D44" i="6"/>
  <c r="D46" i="6"/>
  <c r="D47" i="6"/>
  <c r="D48" i="6"/>
  <c r="J54" i="6"/>
  <c r="J56" i="6"/>
  <c r="J57" i="6"/>
  <c r="J58" i="6"/>
  <c r="J59" i="6"/>
  <c r="J60" i="6"/>
  <c r="J62" i="6"/>
  <c r="J63" i="6"/>
  <c r="J64" i="6"/>
  <c r="J65" i="6"/>
  <c r="J66" i="6"/>
  <c r="J67" i="6"/>
  <c r="J68" i="6"/>
  <c r="J69" i="6"/>
  <c r="J71" i="6"/>
  <c r="J72" i="6"/>
  <c r="J75" i="6"/>
  <c r="J76" i="6"/>
  <c r="J77" i="6"/>
  <c r="J78" i="6"/>
  <c r="J79" i="6"/>
  <c r="J80" i="6"/>
  <c r="J81" i="6"/>
  <c r="G54" i="6"/>
  <c r="G56" i="6"/>
  <c r="G58" i="6"/>
  <c r="G59" i="6"/>
  <c r="G60" i="6"/>
  <c r="G63" i="6"/>
  <c r="D54" i="6"/>
  <c r="D56" i="6"/>
  <c r="D57" i="6"/>
  <c r="D58" i="6"/>
  <c r="D60" i="6"/>
  <c r="D62" i="6"/>
  <c r="D63" i="6"/>
  <c r="D65" i="6"/>
  <c r="D67" i="6"/>
  <c r="D69" i="6"/>
  <c r="D71" i="6"/>
  <c r="D75" i="6"/>
  <c r="D79" i="6"/>
  <c r="D81" i="6"/>
  <c r="J139" i="6"/>
  <c r="J140" i="6"/>
  <c r="J141" i="6"/>
  <c r="J143" i="6"/>
  <c r="J144" i="6"/>
  <c r="G138" i="6"/>
  <c r="G139" i="6"/>
  <c r="G140" i="6"/>
  <c r="G141" i="6"/>
  <c r="G142" i="6"/>
  <c r="G143" i="6"/>
  <c r="D138" i="6"/>
  <c r="D139" i="6"/>
  <c r="D140" i="6"/>
  <c r="D141" i="6"/>
  <c r="D142" i="6"/>
  <c r="D143" i="6"/>
  <c r="D144" i="6"/>
  <c r="D145" i="6"/>
  <c r="J157" i="6"/>
  <c r="J158" i="6"/>
  <c r="G156" i="6"/>
  <c r="G158" i="6"/>
  <c r="D158" i="6"/>
  <c r="D156" i="6"/>
  <c r="D157" i="6"/>
  <c r="J164" i="6"/>
  <c r="J166" i="6"/>
  <c r="J167" i="6"/>
  <c r="G164" i="6"/>
  <c r="G165" i="6"/>
  <c r="G166" i="6"/>
  <c r="G167" i="6"/>
  <c r="D165" i="6"/>
  <c r="D166" i="6"/>
  <c r="D167" i="6"/>
  <c r="J175" i="6"/>
  <c r="J172" i="6"/>
  <c r="J173" i="6"/>
  <c r="G172" i="6"/>
  <c r="G173" i="6"/>
  <c r="D172" i="6"/>
  <c r="D173" i="6"/>
  <c r="D175" i="6"/>
  <c r="J181" i="6"/>
  <c r="J182" i="6"/>
  <c r="J183" i="6"/>
  <c r="G181" i="6"/>
  <c r="G182" i="6"/>
  <c r="G183" i="6"/>
  <c r="D182" i="6"/>
  <c r="D183" i="6"/>
  <c r="J195" i="6"/>
  <c r="J197" i="6"/>
  <c r="J198" i="6"/>
  <c r="J200" i="6"/>
  <c r="G195" i="6"/>
  <c r="G197" i="6"/>
  <c r="G198" i="6"/>
  <c r="G199" i="6"/>
  <c r="D195" i="6"/>
  <c r="D197" i="6"/>
  <c r="D198" i="6"/>
  <c r="D199" i="6"/>
  <c r="D200" i="6"/>
  <c r="G231" i="6"/>
  <c r="G232" i="6"/>
  <c r="D232" i="6"/>
  <c r="D230" i="6"/>
  <c r="D194" i="6"/>
  <c r="D180" i="6"/>
  <c r="D171" i="6"/>
  <c r="D137" i="6"/>
  <c r="G230" i="6"/>
  <c r="G194" i="6"/>
  <c r="G180" i="6"/>
  <c r="G171" i="6"/>
  <c r="G163" i="6"/>
  <c r="G155" i="6"/>
  <c r="G137" i="6"/>
  <c r="G53" i="6"/>
  <c r="J214" i="6"/>
  <c r="J194" i="6"/>
  <c r="J180" i="6"/>
  <c r="J171" i="6"/>
  <c r="J163" i="6"/>
  <c r="J155" i="6"/>
  <c r="J137" i="6"/>
  <c r="J53" i="6"/>
  <c r="G42" i="6"/>
  <c r="G23" i="6"/>
  <c r="D42" i="6"/>
  <c r="F42" i="6"/>
  <c r="J31" i="6"/>
  <c r="J30" i="6"/>
  <c r="J29" i="6"/>
  <c r="J28" i="6"/>
  <c r="J27" i="6"/>
  <c r="J26" i="6"/>
  <c r="J23" i="6"/>
  <c r="J21" i="6"/>
  <c r="J20" i="6"/>
  <c r="J19" i="6"/>
  <c r="J15" i="6"/>
  <c r="J14" i="6"/>
  <c r="J13" i="6"/>
  <c r="J12" i="6"/>
  <c r="J11" i="6"/>
  <c r="J10" i="6"/>
  <c r="J9" i="6"/>
  <c r="J8" i="6"/>
  <c r="J7" i="6"/>
  <c r="G22" i="6"/>
  <c r="G21" i="6"/>
  <c r="G20" i="6"/>
  <c r="G18" i="6"/>
  <c r="G14" i="6"/>
  <c r="G13" i="6"/>
  <c r="G12" i="6"/>
  <c r="G10" i="6"/>
  <c r="G9" i="6"/>
  <c r="G8" i="6"/>
  <c r="D7" i="6"/>
  <c r="D8" i="6"/>
  <c r="D10" i="6"/>
  <c r="D11" i="6"/>
  <c r="D12" i="6"/>
  <c r="D14" i="6"/>
  <c r="D15" i="6"/>
  <c r="D18" i="6"/>
  <c r="D19" i="6"/>
  <c r="D20" i="6"/>
  <c r="D21" i="6"/>
  <c r="D22" i="6"/>
  <c r="D23" i="6"/>
  <c r="D27" i="6"/>
  <c r="D29" i="6"/>
  <c r="D31" i="6"/>
  <c r="F232" i="6"/>
  <c r="F231" i="6"/>
  <c r="F230" i="6"/>
  <c r="F214" i="6"/>
  <c r="I214" i="6"/>
  <c r="I200" i="6"/>
  <c r="I199" i="6"/>
  <c r="I198" i="6"/>
  <c r="I197" i="6"/>
  <c r="I195" i="6"/>
  <c r="I194" i="6"/>
  <c r="F200" i="6"/>
  <c r="F199" i="6"/>
  <c r="F198" i="6"/>
  <c r="F197" i="6"/>
  <c r="F195" i="6"/>
  <c r="F194" i="6"/>
  <c r="F183" i="6"/>
  <c r="F182" i="6"/>
  <c r="F181" i="6"/>
  <c r="F180" i="6"/>
  <c r="I183" i="6"/>
  <c r="I182" i="6"/>
  <c r="I181" i="6"/>
  <c r="I180" i="6"/>
  <c r="I175" i="6"/>
  <c r="I173" i="6"/>
  <c r="I172" i="6"/>
  <c r="I171" i="6"/>
  <c r="I167" i="6"/>
  <c r="I166" i="6"/>
  <c r="I165" i="6"/>
  <c r="I164" i="6"/>
  <c r="I163" i="6"/>
  <c r="F175" i="6"/>
  <c r="F173" i="6"/>
  <c r="F172" i="6"/>
  <c r="F171" i="6"/>
  <c r="F167" i="6"/>
  <c r="F166" i="6"/>
  <c r="F165" i="6"/>
  <c r="F164" i="6"/>
  <c r="F163" i="6"/>
  <c r="I158" i="6"/>
  <c r="I157" i="6"/>
  <c r="I156" i="6"/>
  <c r="I155" i="6"/>
  <c r="F158" i="6"/>
  <c r="F157" i="6"/>
  <c r="F156" i="6"/>
  <c r="F155" i="6"/>
  <c r="I145" i="6"/>
  <c r="I144" i="6"/>
  <c r="I143" i="6"/>
  <c r="I142" i="6"/>
  <c r="I141" i="6"/>
  <c r="I140" i="6"/>
  <c r="I139" i="6"/>
  <c r="I138" i="6"/>
  <c r="I137" i="6"/>
  <c r="F143" i="6"/>
  <c r="F142" i="6"/>
  <c r="F141" i="6"/>
  <c r="F140" i="6"/>
  <c r="F139" i="6"/>
  <c r="F138" i="6"/>
  <c r="F137" i="6"/>
  <c r="I81" i="6"/>
  <c r="I80" i="6"/>
  <c r="I79" i="6"/>
  <c r="I78" i="6"/>
  <c r="I77" i="6"/>
  <c r="I76" i="6"/>
  <c r="I75" i="6"/>
  <c r="I72" i="6"/>
  <c r="I71" i="6"/>
  <c r="I69" i="6"/>
  <c r="I68" i="6"/>
  <c r="I67" i="6"/>
  <c r="I66" i="6"/>
  <c r="I65" i="6"/>
  <c r="I64" i="6"/>
  <c r="I63" i="6"/>
  <c r="I62" i="6"/>
  <c r="I60" i="6"/>
  <c r="I59" i="6"/>
  <c r="I58" i="6"/>
  <c r="I57" i="6"/>
  <c r="I56" i="6"/>
  <c r="I54" i="6"/>
  <c r="I53" i="6"/>
  <c r="F63" i="6"/>
  <c r="F62" i="6"/>
  <c r="F60" i="6"/>
  <c r="F59" i="6"/>
  <c r="F58" i="6"/>
  <c r="F57" i="6"/>
  <c r="F56" i="6"/>
  <c r="F54" i="6"/>
  <c r="F53" i="6"/>
  <c r="I49" i="6"/>
  <c r="I48" i="6"/>
  <c r="I47" i="6"/>
  <c r="I46" i="6"/>
  <c r="I45" i="6"/>
  <c r="I44" i="6"/>
  <c r="I42" i="6"/>
  <c r="F49" i="6"/>
  <c r="F48" i="6"/>
  <c r="F47" i="6"/>
  <c r="F46" i="6"/>
  <c r="F45" i="6"/>
  <c r="F44" i="6"/>
  <c r="I7" i="6"/>
  <c r="I8" i="6"/>
  <c r="I9" i="6"/>
  <c r="I10" i="6"/>
  <c r="I11" i="6"/>
  <c r="I12" i="6"/>
  <c r="I13" i="6"/>
  <c r="I14" i="6"/>
  <c r="I15" i="6"/>
  <c r="I18" i="6"/>
  <c r="I19" i="6"/>
  <c r="I20" i="6"/>
  <c r="I21" i="6"/>
  <c r="I22" i="6"/>
  <c r="I23" i="6"/>
  <c r="I26" i="6"/>
  <c r="I27" i="6"/>
  <c r="I28" i="6"/>
  <c r="I29" i="6"/>
  <c r="I30" i="6"/>
  <c r="I31" i="6"/>
  <c r="F23" i="6"/>
  <c r="F22" i="6"/>
  <c r="F21" i="6"/>
  <c r="F20" i="6"/>
  <c r="F19" i="6"/>
  <c r="F18" i="6"/>
  <c r="F15" i="6"/>
  <c r="F14" i="6"/>
  <c r="F13" i="6"/>
  <c r="F12" i="6"/>
  <c r="F11" i="6"/>
  <c r="F10" i="6"/>
  <c r="F9" i="6"/>
  <c r="F8" i="6"/>
  <c r="F7" i="6"/>
  <c r="C232" i="6"/>
  <c r="C231" i="6"/>
  <c r="C230" i="6"/>
  <c r="C214" i="6"/>
  <c r="C200" i="6"/>
  <c r="C199" i="6"/>
  <c r="C198" i="6"/>
  <c r="C197" i="6"/>
  <c r="C195" i="6"/>
  <c r="C194" i="6"/>
  <c r="C183" i="6"/>
  <c r="C182" i="6"/>
  <c r="C181" i="6"/>
  <c r="C180" i="6"/>
  <c r="C175" i="6"/>
  <c r="C173" i="6"/>
  <c r="C172" i="6"/>
  <c r="C171" i="6"/>
  <c r="C167" i="6"/>
  <c r="C166" i="6"/>
  <c r="C165" i="6"/>
  <c r="C164" i="6"/>
  <c r="C163" i="6"/>
  <c r="C158" i="6"/>
  <c r="C157" i="6"/>
  <c r="C156" i="6"/>
  <c r="C155" i="6"/>
  <c r="C145" i="6"/>
  <c r="C144" i="6"/>
  <c r="C143" i="6"/>
  <c r="C142" i="6"/>
  <c r="C141" i="6"/>
  <c r="C140" i="6"/>
  <c r="C139" i="6"/>
  <c r="C138" i="6"/>
  <c r="C137" i="6"/>
  <c r="C81" i="6"/>
  <c r="C80" i="6"/>
  <c r="C79" i="6"/>
  <c r="C78" i="6"/>
  <c r="C76" i="6"/>
  <c r="C75" i="6"/>
  <c r="C72" i="6"/>
  <c r="C71" i="6"/>
  <c r="C69" i="6"/>
  <c r="C68" i="6"/>
  <c r="C67" i="6"/>
  <c r="C66" i="6"/>
  <c r="C65" i="6"/>
  <c r="C64" i="6"/>
  <c r="C63" i="6"/>
  <c r="C62" i="6"/>
  <c r="C60" i="6"/>
  <c r="C59" i="6"/>
  <c r="C58" i="6"/>
  <c r="C57" i="6"/>
  <c r="C56" i="6"/>
  <c r="C54" i="6"/>
  <c r="C53" i="6"/>
  <c r="C49" i="6"/>
  <c r="C48" i="6"/>
  <c r="C47" i="6"/>
  <c r="C46" i="6"/>
  <c r="C45" i="6"/>
  <c r="C44" i="6"/>
  <c r="C42" i="6"/>
  <c r="C7" i="6"/>
  <c r="C8" i="6"/>
  <c r="C9" i="6"/>
  <c r="C10" i="6"/>
  <c r="C11" i="6"/>
  <c r="C12" i="6"/>
  <c r="C13" i="6"/>
  <c r="C14" i="6"/>
  <c r="C15" i="6"/>
  <c r="C18" i="6"/>
  <c r="C19" i="6"/>
  <c r="C20" i="6"/>
  <c r="C21" i="6"/>
  <c r="C22" i="6"/>
  <c r="C23" i="6"/>
  <c r="C26" i="6"/>
  <c r="C27" i="6"/>
  <c r="C28" i="6"/>
  <c r="C29" i="6"/>
  <c r="C30" i="6"/>
  <c r="C31" i="6"/>
  <c r="H13" i="4" l="1"/>
</calcChain>
</file>

<file path=xl/sharedStrings.xml><?xml version="1.0" encoding="utf-8"?>
<sst xmlns="http://schemas.openxmlformats.org/spreadsheetml/2006/main" count="5883" uniqueCount="1395">
  <si>
    <t xml:space="preserve">available </t>
  </si>
  <si>
    <t>U-bit T40-3 BitsCard</t>
  </si>
  <si>
    <t>B00240030X</t>
  </si>
  <si>
    <t>U-bit T40-3 BitsPkg</t>
  </si>
  <si>
    <t>B00240030W</t>
  </si>
  <si>
    <t>U-bit T40-2 BitsCard</t>
  </si>
  <si>
    <t>B00240020X</t>
  </si>
  <si>
    <t>U-bit T40-2 BitsPkg</t>
  </si>
  <si>
    <t>B00240020W</t>
  </si>
  <si>
    <t>U-bit T40-1 BitsCard</t>
  </si>
  <si>
    <t>B00240010X</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</si>
  <si>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</si>
  <si>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</si>
  <si>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</si>
  <si>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</si>
  <si>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</si>
  <si>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</si>
  <si>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</si>
  <si>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</si>
  <si>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</si>
  <si>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</si>
  <si>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</si>
  <si>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</si>
  <si>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</si>
  <si>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</si>
  <si>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</si>
  <si>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</si>
  <si>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</si>
  <si>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</si>
  <si>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</si>
  <si>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</si>
  <si>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</si>
  <si>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</si>
  <si>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</si>
  <si>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</si>
  <si>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</si>
  <si>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</si>
  <si>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</si>
  <si>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</si>
  <si>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</si>
  <si>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</si>
  <si>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</si>
  <si>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</si>
  <si>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</si>
  <si>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</si>
  <si>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</si>
  <si>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</si>
  <si>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</si>
  <si>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</si>
  <si>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</si>
  <si>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</si>
  <si>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</si>
  <si>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</si>
  <si>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</si>
  <si>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</si>
  <si>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</si>
  <si>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</si>
  <si>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</si>
  <si>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</si>
  <si>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</si>
  <si>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</si>
  <si>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U-bit</t>
  </si>
  <si>
    <t xml:space="preserve">TopStar Crown Bit </t>
  </si>
  <si>
    <t>B00250000Z</t>
  </si>
  <si>
    <t>TopStar 3"1/8 TopStarPkg</t>
  </si>
  <si>
    <t>T00103125H</t>
  </si>
  <si>
    <t>T00103125T</t>
  </si>
  <si>
    <t>TopStar 2"1/2 TopStarPkg</t>
  </si>
  <si>
    <t>T00102500H</t>
  </si>
  <si>
    <t>T00102500T</t>
  </si>
  <si>
    <t>TopStar</t>
  </si>
  <si>
    <t>J08101250P</t>
  </si>
  <si>
    <t>J08101250H</t>
  </si>
  <si>
    <t>J08101250B</t>
  </si>
  <si>
    <t>C08103125P</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</si>
  <si>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</si>
  <si>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</si>
  <si>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</si>
  <si>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</si>
  <si>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</si>
  <si>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</si>
  <si>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</si>
  <si>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</si>
  <si>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</si>
  <si>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</si>
  <si>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</si>
  <si>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</si>
  <si>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</si>
  <si>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</si>
  <si>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</si>
  <si>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</si>
  <si>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</si>
  <si>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</si>
  <si>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</si>
  <si>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</si>
  <si>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</si>
  <si>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</si>
  <si>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</si>
  <si>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</si>
  <si>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</si>
  <si>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</si>
  <si>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</si>
  <si>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</si>
  <si>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</si>
  <si>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</si>
  <si>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</si>
  <si>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</si>
  <si>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</si>
  <si>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</si>
  <si>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</si>
  <si>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</si>
  <si>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</si>
  <si>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</si>
  <si>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</si>
  <si>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</si>
  <si>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</si>
  <si>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</si>
  <si>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</si>
  <si>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</si>
  <si>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</si>
  <si>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</si>
  <si>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</si>
  <si>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</si>
  <si>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</si>
  <si>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</si>
  <si>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</si>
  <si>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</si>
  <si>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</si>
  <si>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</si>
  <si>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</si>
  <si>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F08102500P</t>
  </si>
  <si>
    <t>F08102500H</t>
  </si>
  <si>
    <t>F08102500B</t>
  </si>
  <si>
    <t>F08102000P</t>
  </si>
  <si>
    <t>F08102000H</t>
  </si>
  <si>
    <t>F08102000B</t>
  </si>
  <si>
    <t>F08101500P</t>
  </si>
  <si>
    <t>F08101500H</t>
  </si>
  <si>
    <t>F08101500B</t>
  </si>
  <si>
    <t>U2 Fine</t>
  </si>
  <si>
    <t>I20106000H</t>
  </si>
  <si>
    <t>I20106000B</t>
  </si>
  <si>
    <t>I20105000H</t>
  </si>
  <si>
    <t>I20105000B</t>
  </si>
  <si>
    <t>I20104000H</t>
  </si>
  <si>
    <t>I20104000B</t>
  </si>
  <si>
    <t>I20103000H</t>
  </si>
  <si>
    <t>I20103000B</t>
  </si>
  <si>
    <t>I20102500H</t>
  </si>
  <si>
    <t>I20102500B</t>
  </si>
  <si>
    <t>S22116000H</t>
  </si>
  <si>
    <t>S22116000B</t>
  </si>
  <si>
    <t>S22114000H</t>
  </si>
  <si>
    <t>S22114000B</t>
  </si>
  <si>
    <t>S22112000H</t>
  </si>
  <si>
    <t>S22112000B</t>
  </si>
  <si>
    <t>S22110000H</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</si>
  <si>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</si>
  <si>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</si>
  <si>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</si>
  <si>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</si>
  <si>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</si>
  <si>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</si>
  <si>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</si>
  <si>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</si>
  <si>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</si>
  <si>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</si>
  <si>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</si>
  <si>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</si>
  <si>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</si>
  <si>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</si>
  <si>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</si>
  <si>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</si>
  <si>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</si>
  <si>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</si>
  <si>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</si>
  <si>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</si>
  <si>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</si>
  <si>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</si>
  <si>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</si>
  <si>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</si>
  <si>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</si>
  <si>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</si>
  <si>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</si>
  <si>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</si>
  <si>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</si>
  <si>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</si>
  <si>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</si>
  <si>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</si>
  <si>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</si>
  <si>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</si>
  <si>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</si>
  <si>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</si>
  <si>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</si>
  <si>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</si>
  <si>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</si>
  <si>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</si>
  <si>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</si>
  <si>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</si>
  <si>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</si>
  <si>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</si>
  <si>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</si>
  <si>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</si>
  <si>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</si>
  <si>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</si>
  <si>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</si>
  <si>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</si>
  <si>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</si>
  <si>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</si>
  <si>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</si>
  <si>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</si>
  <si>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</si>
  <si>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</si>
  <si>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</si>
  <si>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</si>
  <si>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</si>
  <si>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</si>
  <si>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</si>
  <si>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</si>
  <si>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</si>
  <si>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</si>
  <si>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</si>
  <si>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</si>
  <si>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</si>
  <si>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</si>
  <si>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</si>
  <si>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</si>
  <si>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</si>
  <si>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</si>
  <si>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</si>
  <si>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</si>
  <si>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</si>
  <si>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</si>
  <si>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</si>
  <si>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</si>
  <si>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</si>
  <si>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</si>
  <si>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</si>
  <si>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</si>
  <si>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</si>
  <si>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</si>
  <si>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</si>
  <si>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</si>
  <si>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</si>
  <si>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</si>
  <si>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</si>
  <si>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</si>
  <si>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</si>
  <si>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</si>
  <si>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</si>
  <si>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</si>
  <si>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</si>
  <si>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</si>
  <si>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</si>
  <si>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</si>
  <si>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</si>
  <si>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</si>
  <si>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</si>
  <si>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</si>
  <si>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</si>
  <si>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</si>
  <si>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</si>
  <si>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</si>
  <si>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</si>
  <si>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</si>
  <si>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</si>
  <si>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</si>
  <si>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</si>
  <si>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</si>
  <si>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</si>
  <si>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</si>
  <si>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</si>
  <si>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</si>
  <si>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</si>
  <si>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</si>
  <si>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</si>
  <si>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</si>
  <si>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</si>
  <si>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</si>
  <si>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</si>
  <si>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</si>
  <si>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</si>
  <si>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</si>
  <si>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</si>
  <si>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</si>
  <si>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</si>
  <si>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 xml:space="preserve">MC AMOUNT </t>
  </si>
  <si>
    <t>Total Weight including packing materials/lbs</t>
  </si>
  <si>
    <t>MSRP-CDN</t>
  </si>
  <si>
    <t>OrderQty</t>
  </si>
  <si>
    <t>Pieces</t>
  </si>
  <si>
    <t>Description</t>
  </si>
  <si>
    <t>Stockcode</t>
  </si>
  <si>
    <t>UPC</t>
  </si>
  <si>
    <t>(taxes, freight [if any] will be added)</t>
  </si>
  <si>
    <t>T O T A L ==&gt;</t>
  </si>
  <si>
    <t>Send completed form to U2 fasteners:</t>
  </si>
  <si>
    <t>Complete sections in YELLOW</t>
  </si>
  <si>
    <t>Your PO:</t>
  </si>
  <si>
    <t>Address:</t>
  </si>
  <si>
    <t>Contact Name/Phone:</t>
  </si>
  <si>
    <t>Customer Name:</t>
  </si>
  <si>
    <t>Presumed Discount =&gt;</t>
  </si>
  <si>
    <t>F08101250P</t>
  </si>
  <si>
    <t>F08101250H</t>
  </si>
  <si>
    <t>F08101250B</t>
  </si>
  <si>
    <t>Units per Pallet</t>
  </si>
  <si>
    <t xml:space="preserve">MC per Pallet </t>
  </si>
  <si>
    <t xml:space="preserve">Box Type </t>
  </si>
  <si>
    <t>Bulk Plastic Yellow Lid</t>
  </si>
  <si>
    <t>Small Plastic</t>
  </si>
  <si>
    <t>Medium Plastic</t>
  </si>
  <si>
    <t>Large Plastic</t>
  </si>
  <si>
    <t>Bulk Plastic Blue Lid</t>
  </si>
  <si>
    <t>Bulk Card Board</t>
  </si>
  <si>
    <t>Cardboard Box</t>
  </si>
  <si>
    <t xml:space="preserve">Blister Pak </t>
  </si>
  <si>
    <t>Card Board Box</t>
  </si>
  <si>
    <t>Blister Card</t>
  </si>
  <si>
    <t>REQUESTED SHIP DATE:</t>
  </si>
  <si>
    <t>U08101250B</t>
  </si>
  <si>
    <t>U08101250H</t>
  </si>
  <si>
    <t>U08101250P</t>
  </si>
  <si>
    <t>H08101250B</t>
  </si>
  <si>
    <t>H08101250H</t>
  </si>
  <si>
    <t>H08101250P</t>
  </si>
  <si>
    <t>H08101750B</t>
  </si>
  <si>
    <t>H08101750H</t>
  </si>
  <si>
    <t>H08101750P</t>
  </si>
  <si>
    <t>S22103125B</t>
  </si>
  <si>
    <t>S22103125H</t>
  </si>
  <si>
    <t>S22105000B</t>
  </si>
  <si>
    <t>S22105000H</t>
  </si>
  <si>
    <t>S22120000B</t>
  </si>
  <si>
    <t>S22120000H</t>
  </si>
  <si>
    <t xml:space="preserve">U2 Fine WHITE </t>
  </si>
  <si>
    <t>E08102000B</t>
  </si>
  <si>
    <t xml:space="preserve">Fine-WHITE 8X2" Bulk </t>
  </si>
  <si>
    <t>E08102000H</t>
  </si>
  <si>
    <t xml:space="preserve">Fine-WHITE 8X2" Pkg </t>
  </si>
  <si>
    <t>E08102000P</t>
  </si>
  <si>
    <t>E08102500B</t>
  </si>
  <si>
    <t xml:space="preserve">Fine-WHITE 8X2"1/2 Bulk </t>
  </si>
  <si>
    <t>E08102500H</t>
  </si>
  <si>
    <t xml:space="preserve">Fine-WHITE 8X2"1/2 Pkg </t>
  </si>
  <si>
    <t>E08102500P</t>
  </si>
  <si>
    <t>E08102750B</t>
  </si>
  <si>
    <t xml:space="preserve">Fine-WHITE 8X2"3/4 Bulk </t>
  </si>
  <si>
    <t>E08102750H</t>
  </si>
  <si>
    <t xml:space="preserve">Fine-WHITE 8X2"3/4 Pkg </t>
  </si>
  <si>
    <t>E08102750P</t>
  </si>
  <si>
    <t>E08103125B</t>
  </si>
  <si>
    <t xml:space="preserve">Fine-WHITE 8X3"1/8 Bulk </t>
  </si>
  <si>
    <t>E08103125H</t>
  </si>
  <si>
    <t xml:space="preserve">Fine-WHITE 8X3"1/8 Pkg </t>
  </si>
  <si>
    <t>E08103125P</t>
  </si>
  <si>
    <t>U2 RE-Fine</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</si>
  <si>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</si>
  <si>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</si>
  <si>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</si>
  <si>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</si>
  <si>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</si>
  <si>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</si>
  <si>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</si>
  <si>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</si>
  <si>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U2 RE-Fine WHITE </t>
  </si>
  <si>
    <t>Q08102000B</t>
  </si>
  <si>
    <t xml:space="preserve">RE-Fine-WHITE 8X2" Bulk </t>
  </si>
  <si>
    <t>Q08102000H</t>
  </si>
  <si>
    <t xml:space="preserve">RE-Fine-WHITE 8X2" Pkg </t>
  </si>
  <si>
    <t>Q08102000P</t>
  </si>
  <si>
    <t>Q08102500B</t>
  </si>
  <si>
    <t xml:space="preserve">RE-Fine-WHITE 8X2"1/2 Bulk </t>
  </si>
  <si>
    <t>Q08102500H</t>
  </si>
  <si>
    <t xml:space="preserve">RE-Fine-WHITE 8X2"1/2 Pkg </t>
  </si>
  <si>
    <t>Q08102500P</t>
  </si>
  <si>
    <t>Q08102750B</t>
  </si>
  <si>
    <t xml:space="preserve">RE-Fine-WHITE 8X2"3/4 Bulk </t>
  </si>
  <si>
    <t>Q08102750H</t>
  </si>
  <si>
    <t xml:space="preserve">RE-Fine-WHITE 8X2"3/4 Pkg </t>
  </si>
  <si>
    <t>Q08102750P</t>
  </si>
  <si>
    <t>Q08103125B</t>
  </si>
  <si>
    <t xml:space="preserve">RE-Fine-WHITE 8X3"1/8 Bulk </t>
  </si>
  <si>
    <t>Q08103125H</t>
  </si>
  <si>
    <t xml:space="preserve">RE-Fine-WHITE 8X3"1/8 Pkg </t>
  </si>
  <si>
    <t>Q08103125P</t>
  </si>
  <si>
    <t>C08101750B</t>
  </si>
  <si>
    <t>C08101750H</t>
  </si>
  <si>
    <t>C08101750P</t>
  </si>
  <si>
    <t>C08102000B</t>
  </si>
  <si>
    <t>C08102000H</t>
  </si>
  <si>
    <t>C08102000P</t>
  </si>
  <si>
    <t>T00104000T</t>
  </si>
  <si>
    <t>T00104000H</t>
  </si>
  <si>
    <t>TopStar 4" TopStarPkg</t>
  </si>
  <si>
    <t>B00220010W</t>
  </si>
  <si>
    <t>U-bit T20-1 BitsPkg</t>
  </si>
  <si>
    <t>B00220010X</t>
  </si>
  <si>
    <t>U-bit T20-1 BitsCard</t>
  </si>
  <si>
    <t>B00220020W</t>
  </si>
  <si>
    <t>U-bit T20-2 BitsPkg</t>
  </si>
  <si>
    <t>B00220020X</t>
  </si>
  <si>
    <t>U-bit T20-2 BitsCard</t>
  </si>
  <si>
    <t>PCS</t>
  </si>
  <si>
    <t>MSRP</t>
  </si>
  <si>
    <t>8 X 2"</t>
  </si>
  <si>
    <t>9 X 2"</t>
  </si>
  <si>
    <t>10 X 4"</t>
  </si>
  <si>
    <t>12 X 5"</t>
  </si>
  <si>
    <t>12 X 6"</t>
  </si>
  <si>
    <t>12 X 7"</t>
  </si>
  <si>
    <t>12 X 8"</t>
  </si>
  <si>
    <t>12 X 10"</t>
  </si>
  <si>
    <t>12 X 12"</t>
  </si>
  <si>
    <t>10 X 3"</t>
  </si>
  <si>
    <t>10 X 2"</t>
  </si>
  <si>
    <t>1/4 X 2"</t>
  </si>
  <si>
    <t>5/16 X 4"</t>
  </si>
  <si>
    <t>5/16 X 5"</t>
  </si>
  <si>
    <t>5/16 X 6"</t>
  </si>
  <si>
    <t>3/8 X 4"</t>
  </si>
  <si>
    <t>3/8 X 5"</t>
  </si>
  <si>
    <t>3/8 X 6"</t>
  </si>
  <si>
    <t>3/8 X 7"</t>
  </si>
  <si>
    <t>3/8 X 8"</t>
  </si>
  <si>
    <t>3/8 X 10"</t>
  </si>
  <si>
    <t>3/8 X 12"</t>
  </si>
  <si>
    <t>3/8 X 14"</t>
  </si>
  <si>
    <t>3/8 X 16"</t>
  </si>
  <si>
    <t>3/8 X 20"</t>
  </si>
  <si>
    <t>5/16 X 3"</t>
  </si>
  <si>
    <t>9 X 4"</t>
  </si>
  <si>
    <t>9 X 5"</t>
  </si>
  <si>
    <t>8 X 3"</t>
  </si>
  <si>
    <t>9 X 3"</t>
  </si>
  <si>
    <t>Fx: 807-623-6224   Ph: 855-895-7096</t>
  </si>
  <si>
    <t>40-3"</t>
  </si>
  <si>
    <t>40-2"</t>
  </si>
  <si>
    <t>40-1"</t>
  </si>
  <si>
    <t>30-3"</t>
  </si>
  <si>
    <t>30-2"</t>
  </si>
  <si>
    <t>30-1"</t>
  </si>
  <si>
    <t>25-3"</t>
  </si>
  <si>
    <t>25-2"</t>
  </si>
  <si>
    <t>25-1"</t>
  </si>
  <si>
    <t>20-2"</t>
  </si>
  <si>
    <t>20-1"</t>
  </si>
  <si>
    <t>15-3"</t>
  </si>
  <si>
    <t>15-2"</t>
  </si>
  <si>
    <t>15-1"</t>
  </si>
  <si>
    <t>10-3"</t>
  </si>
  <si>
    <t>10-2"</t>
  </si>
  <si>
    <t>10-1"</t>
  </si>
  <si>
    <t>STOCK CODE</t>
  </si>
  <si>
    <t>SIZE</t>
  </si>
  <si>
    <t>CARDED</t>
  </si>
  <si>
    <t>PACKAGE</t>
  </si>
  <si>
    <t>BIT</t>
  </si>
  <si>
    <t>U-BITS</t>
  </si>
  <si>
    <t xml:space="preserve">CROWN BIT </t>
  </si>
  <si>
    <t>1/4 - 3/8 X 4"</t>
  </si>
  <si>
    <t>1/4 - 3/8 X 3-1/8"</t>
  </si>
  <si>
    <t>1/4 - 3/8 X 2-1/2"</t>
  </si>
  <si>
    <t>BULK</t>
  </si>
  <si>
    <t>TOPSTAR SCREW</t>
  </si>
  <si>
    <t>8 X 1-1/4"</t>
  </si>
  <si>
    <t>8 X 3-1/8"</t>
  </si>
  <si>
    <t>8 X 2-3/4"</t>
  </si>
  <si>
    <t>8 X 2-1/2"</t>
  </si>
  <si>
    <t>8 X 1-1/2"</t>
  </si>
  <si>
    <t>CAP SCREW</t>
  </si>
  <si>
    <t>WHITE RE-FINE SCREW</t>
  </si>
  <si>
    <t>9 X 3-1/8"</t>
  </si>
  <si>
    <t>RE-FINE SCREW</t>
  </si>
  <si>
    <t>FINE SCREW (STAINLESS 316)</t>
  </si>
  <si>
    <t>WHITE FINE SCREW</t>
  </si>
  <si>
    <t>FINE SCREW</t>
  </si>
  <si>
    <t>5/16 X 2-1/2"</t>
  </si>
  <si>
    <t>CONSTRUCTION SCREW (STAINLESS 316)</t>
  </si>
  <si>
    <t>3/8 X 3-1/8"</t>
  </si>
  <si>
    <t>5/16 X 3-1/8"</t>
  </si>
  <si>
    <t>1/4 X 3-3/8"</t>
  </si>
  <si>
    <t>1/4 X 3-1/8"</t>
  </si>
  <si>
    <t>1/4 X 2-1/2"</t>
  </si>
  <si>
    <t>1/4 X 1-1/2"</t>
  </si>
  <si>
    <t>10 X 3-1/8"</t>
  </si>
  <si>
    <t>10 X 2-3/4"</t>
  </si>
  <si>
    <t>10 X 1-1/2"</t>
  </si>
  <si>
    <t>CONSTRUCTION SCREW</t>
  </si>
  <si>
    <t>10 X 2-1/2"</t>
  </si>
  <si>
    <t>9 X 1-1/2"</t>
  </si>
  <si>
    <t>UNIVERSAL SCREW (STAINLESS 316)</t>
  </si>
  <si>
    <t>10 X 4-1/2"</t>
  </si>
  <si>
    <t>10 X 3-1/2"</t>
  </si>
  <si>
    <t>9 X 2-3/4"</t>
  </si>
  <si>
    <t>9 X 2-1/2"</t>
  </si>
  <si>
    <t>9 X 1-3/4</t>
  </si>
  <si>
    <t>UNIVERSAL SCREW</t>
  </si>
  <si>
    <t>CDN Pricing</t>
  </si>
  <si>
    <t>HS Code</t>
  </si>
  <si>
    <t xml:space="preserve">Discounts </t>
  </si>
  <si>
    <t xml:space="preserve">#1 </t>
  </si>
  <si>
    <t>#2</t>
  </si>
  <si>
    <t>#3</t>
  </si>
  <si>
    <t>T00102500B</t>
  </si>
  <si>
    <t>TopStar 2"1/2 TopStar Bulk</t>
  </si>
  <si>
    <t>T00103125B</t>
  </si>
  <si>
    <t>TopStar 3"1/8 TopStar Bulk</t>
  </si>
  <si>
    <t>T00104000B</t>
  </si>
  <si>
    <t>TopStar 4" TopStar Bulk</t>
  </si>
  <si>
    <t>S22106750B</t>
  </si>
  <si>
    <t>S22106750H</t>
  </si>
  <si>
    <t>S22103375B</t>
  </si>
  <si>
    <t>S22103375H</t>
  </si>
  <si>
    <t>Box Info L X W X H (in inches)</t>
  </si>
  <si>
    <t>MC Info L X W X H (in inches)</t>
  </si>
  <si>
    <t xml:space="preserve">Made in </t>
  </si>
  <si>
    <t xml:space="preserve">Metric Size </t>
  </si>
  <si>
    <t>11.25 x 11.25 x 7.5</t>
  </si>
  <si>
    <t>7318.14.1060</t>
  </si>
  <si>
    <t xml:space="preserve">TW </t>
  </si>
  <si>
    <t>3.5 X 38</t>
  </si>
  <si>
    <t>1.5 x 3.5 x 4.75</t>
  </si>
  <si>
    <t>7.375 x 5.375 x 5.375</t>
  </si>
  <si>
    <t>7.0 x 6.0 x 3.5</t>
  </si>
  <si>
    <t>12.5 x 7.5 x 4.375</t>
  </si>
  <si>
    <t>4 X 32</t>
  </si>
  <si>
    <t>4 X 38</t>
  </si>
  <si>
    <t>4 X 51</t>
  </si>
  <si>
    <t>4.5 X 38</t>
  </si>
  <si>
    <t>4.5 X 45</t>
  </si>
  <si>
    <t>4.5 X 51</t>
  </si>
  <si>
    <t>4.5 X 63</t>
  </si>
  <si>
    <t>2.5 x 3.5 x 4.75</t>
  </si>
  <si>
    <t>7.375 x 5.375 x 7.5</t>
  </si>
  <si>
    <t>4.5 X 70</t>
  </si>
  <si>
    <t>4.5 X 78</t>
  </si>
  <si>
    <t>U10101625B</t>
  </si>
  <si>
    <t>5 X 41</t>
  </si>
  <si>
    <t>U10101625H</t>
  </si>
  <si>
    <t>U10101625P</t>
  </si>
  <si>
    <t>U10102250B</t>
  </si>
  <si>
    <t>5 X 57</t>
  </si>
  <si>
    <t>U10102250H</t>
  </si>
  <si>
    <t>U10102250P</t>
  </si>
  <si>
    <t>5 X 63</t>
  </si>
  <si>
    <t>5 X 70</t>
  </si>
  <si>
    <t>5 X 78</t>
  </si>
  <si>
    <t>5 X 89</t>
  </si>
  <si>
    <t>5 X 101</t>
  </si>
  <si>
    <t>5 X 114</t>
  </si>
  <si>
    <t>2.5 x 3.5 x 9.75</t>
  </si>
  <si>
    <t>10 x 7.375 x 5.5</t>
  </si>
  <si>
    <t>U12103500B</t>
  </si>
  <si>
    <t>6 X 89</t>
  </si>
  <si>
    <t>U12103500H</t>
  </si>
  <si>
    <t>U12103500P</t>
  </si>
  <si>
    <t>7318.14.5080</t>
  </si>
  <si>
    <t>6 X 127</t>
  </si>
  <si>
    <t>6 X 152</t>
  </si>
  <si>
    <t>6 X 178</t>
  </si>
  <si>
    <t>6 X 203</t>
  </si>
  <si>
    <t>10.5 x 10.0 x 7.5</t>
  </si>
  <si>
    <t>6 X 254</t>
  </si>
  <si>
    <t>7.25 x 12.5 x 4.3</t>
  </si>
  <si>
    <t>14.5 x 10.5 x 6.25</t>
  </si>
  <si>
    <t>6 X 305</t>
  </si>
  <si>
    <t>7318.14.1030</t>
  </si>
  <si>
    <t>4 X 45</t>
  </si>
  <si>
    <t>5 X 38</t>
  </si>
  <si>
    <t>5 X 51</t>
  </si>
  <si>
    <t>6 X 38</t>
  </si>
  <si>
    <t>6 X 51</t>
  </si>
  <si>
    <t>6 X 63</t>
  </si>
  <si>
    <t>6 X 78</t>
  </si>
  <si>
    <t>6 X 85</t>
  </si>
  <si>
    <t>7 X 63</t>
  </si>
  <si>
    <t>7 X 78</t>
  </si>
  <si>
    <t>7 X 101</t>
  </si>
  <si>
    <t>7 X 127</t>
  </si>
  <si>
    <t>7 X 152</t>
  </si>
  <si>
    <t>8 X 78</t>
  </si>
  <si>
    <t>8 X 85</t>
  </si>
  <si>
    <t>8 X 101</t>
  </si>
  <si>
    <t>8 X 127</t>
  </si>
  <si>
    <t>8 X 152</t>
  </si>
  <si>
    <t>8 X 171</t>
  </si>
  <si>
    <t>8 X 178</t>
  </si>
  <si>
    <t>8 X 203</t>
  </si>
  <si>
    <t>8 X 254</t>
  </si>
  <si>
    <t>12.5 x 7.25 x 4.3</t>
  </si>
  <si>
    <t>8 X 305</t>
  </si>
  <si>
    <t>18 x 11 x 8</t>
  </si>
  <si>
    <t>8 X 355</t>
  </si>
  <si>
    <t>17.5 x 4.5 x 4.5</t>
  </si>
  <si>
    <t>8 X 406</t>
  </si>
  <si>
    <t>21 x 6 x 5</t>
  </si>
  <si>
    <t>8 X 508</t>
  </si>
  <si>
    <t>21 x 6 x 4.5</t>
  </si>
  <si>
    <t>I14102000B</t>
  </si>
  <si>
    <t>I14102000H</t>
  </si>
  <si>
    <t>I14102000P</t>
  </si>
  <si>
    <t>7318.14.5020</t>
  </si>
  <si>
    <t>4 X 63</t>
  </si>
  <si>
    <t>4 X 70</t>
  </si>
  <si>
    <t>4 X 78</t>
  </si>
  <si>
    <t>4.5 X 101</t>
  </si>
  <si>
    <t>4.5 X 127</t>
  </si>
  <si>
    <t>J08101500B</t>
  </si>
  <si>
    <t>J08101500H</t>
  </si>
  <si>
    <t>J08101500P</t>
  </si>
  <si>
    <t>11.25 x 11.25 x 6</t>
  </si>
  <si>
    <t>6 X 101</t>
  </si>
  <si>
    <t>696244500286</t>
  </si>
  <si>
    <t>1.0 x 2.0 x 5.0</t>
  </si>
  <si>
    <t xml:space="preserve">U2 Steel Siding </t>
  </si>
  <si>
    <t>M10101500B</t>
  </si>
  <si>
    <t>SteelSiding 10X1"1/2 Bulk</t>
  </si>
  <si>
    <t>5 X 32</t>
  </si>
  <si>
    <t>M10101500H</t>
  </si>
  <si>
    <t>SteelSiding 10X1"1/2 Pkg</t>
  </si>
  <si>
    <t>M10101500P</t>
  </si>
  <si>
    <t>1.5 x 1.5 x 3.2</t>
  </si>
  <si>
    <t>8207.90.6000</t>
  </si>
  <si>
    <t>0.31 x 1.86 x 4.5</t>
  </si>
  <si>
    <t>2.75 x 5 x 3</t>
  </si>
  <si>
    <t>1.25 x 2.375 x 4.25</t>
  </si>
  <si>
    <t>V10103125B</t>
  </si>
  <si>
    <t>VE 10X3"1/8 Bulk</t>
  </si>
  <si>
    <t>V10103125H</t>
  </si>
  <si>
    <t>VE 10X3"1/8 Pkg</t>
  </si>
  <si>
    <t>V10103125P</t>
  </si>
  <si>
    <t>U2 FASTENERS - Pricing / Order Sheet - CANADA</t>
  </si>
  <si>
    <t>Driver bit size</t>
  </si>
  <si>
    <t>crown Bit</t>
  </si>
  <si>
    <t>15-1</t>
  </si>
  <si>
    <t>25-1</t>
  </si>
  <si>
    <t>30-1</t>
  </si>
  <si>
    <t>40-1</t>
  </si>
  <si>
    <t>10-1</t>
  </si>
  <si>
    <t>20-1</t>
  </si>
  <si>
    <t>20-2</t>
  </si>
  <si>
    <t>10-2</t>
  </si>
  <si>
    <t>10-3</t>
  </si>
  <si>
    <t>15-2</t>
  </si>
  <si>
    <t>15-3</t>
  </si>
  <si>
    <t>12 X 3-1/2"</t>
  </si>
  <si>
    <t>10 X 1-5/8"</t>
  </si>
  <si>
    <t>10 X 2-1/4"</t>
  </si>
  <si>
    <t>8 X 1-3/4"</t>
  </si>
  <si>
    <t>3/8 X 6-3/4"</t>
  </si>
  <si>
    <t>3/8 X 3-3/8"</t>
  </si>
  <si>
    <t xml:space="preserve">U2 Vinyl Extrusion  </t>
  </si>
  <si>
    <t>U12104000B</t>
  </si>
  <si>
    <t>U12104000H</t>
  </si>
  <si>
    <t>25-2</t>
  </si>
  <si>
    <t>25-3</t>
  </si>
  <si>
    <t>N08102500B</t>
  </si>
  <si>
    <t xml:space="preserve">316 RE-Fine 8X2"1/2 Bulk </t>
  </si>
  <si>
    <t>N08102500H</t>
  </si>
  <si>
    <t xml:space="preserve">316 RE-Fine 8X2"1/2 Pkg </t>
  </si>
  <si>
    <t>N08102500P</t>
  </si>
  <si>
    <t>J10102500B</t>
  </si>
  <si>
    <t>J10102500H</t>
  </si>
  <si>
    <t>J10102500P</t>
  </si>
  <si>
    <t>U06100500B</t>
  </si>
  <si>
    <t>U06100500H</t>
  </si>
  <si>
    <t>U06100500P</t>
  </si>
  <si>
    <t>U06100625B</t>
  </si>
  <si>
    <t>U06100625H</t>
  </si>
  <si>
    <t>U06100625P</t>
  </si>
  <si>
    <t>12 X 4"</t>
  </si>
  <si>
    <t>6 X 5/8"</t>
  </si>
  <si>
    <t>6 X 1/2"</t>
  </si>
  <si>
    <t>I22108000B</t>
  </si>
  <si>
    <t>I22108000H</t>
  </si>
  <si>
    <t>CAP SCREW (STAINLESS 305)</t>
  </si>
  <si>
    <t xml:space="preserve">Order Line # </t>
  </si>
  <si>
    <t>6 X 70</t>
  </si>
  <si>
    <t>30-2</t>
  </si>
  <si>
    <t>30-3</t>
  </si>
  <si>
    <t>40-2</t>
  </si>
  <si>
    <t>40-3</t>
  </si>
  <si>
    <t>RE-FINE SCREW (STAINLESS 316)</t>
  </si>
  <si>
    <t>8 X 2"1/2</t>
  </si>
  <si>
    <t>I10101500B</t>
  </si>
  <si>
    <t xml:space="preserve">316 CS 10X1"1/2 Bulk </t>
  </si>
  <si>
    <t>I10101500H</t>
  </si>
  <si>
    <t xml:space="preserve">316 CS 10X1"1/2 Pkg </t>
  </si>
  <si>
    <t>I10101500P</t>
  </si>
  <si>
    <t xml:space="preserve">U2 Bit Holder </t>
  </si>
  <si>
    <t>Z00302000W</t>
  </si>
  <si>
    <t>Bit Holder</t>
  </si>
  <si>
    <t>1/4</t>
  </si>
  <si>
    <t>1/4 X 2-3/4"</t>
  </si>
  <si>
    <t>S14102750B</t>
  </si>
  <si>
    <t>S14102750H</t>
  </si>
  <si>
    <t>S14102750P</t>
  </si>
  <si>
    <t>10 x 1-1/2"</t>
  </si>
  <si>
    <t>N08103000B</t>
  </si>
  <si>
    <t>N08103000H</t>
  </si>
  <si>
    <t>N08103000P</t>
  </si>
  <si>
    <t xml:space="preserve">316 RE-Fine 8X3" Bulk </t>
  </si>
  <si>
    <t xml:space="preserve">316 RE-Fine 8X3" Pkg </t>
  </si>
  <si>
    <t>10-6"</t>
  </si>
  <si>
    <t>B00210060X</t>
  </si>
  <si>
    <t>15-6"</t>
  </si>
  <si>
    <t>B00215060X</t>
  </si>
  <si>
    <t>25-6"</t>
  </si>
  <si>
    <t>B00225060X</t>
  </si>
  <si>
    <t>30-6"</t>
  </si>
  <si>
    <t>B00230060X</t>
  </si>
  <si>
    <t>U-bit T10-6 BitsCard</t>
  </si>
  <si>
    <t>U-bit T15-6 BitsCard</t>
  </si>
  <si>
    <t>U-bit T25-6 BitsCard</t>
  </si>
  <si>
    <t>U-bit T30-6 BitsCard</t>
  </si>
  <si>
    <t>6 X 1-1/2"</t>
  </si>
  <si>
    <t>VINYL EXTRUSION SCREW</t>
  </si>
  <si>
    <t>STEEL SIDING SCREW</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</si>
  <si>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</si>
  <si>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</si>
  <si>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</si>
  <si>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</si>
  <si>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</si>
  <si>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</si>
  <si>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</si>
  <si>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</si>
  <si>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</si>
  <si>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</si>
  <si>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</si>
  <si>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</si>
  <si>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</si>
  <si>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</si>
  <si>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</si>
  <si>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</si>
  <si>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</si>
  <si>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</si>
  <si>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</si>
  <si>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</si>
  <si>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</si>
  <si>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</si>
  <si>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</si>
  <si>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</si>
  <si>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</si>
  <si>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</si>
  <si>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</si>
  <si>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</si>
  <si>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</si>
  <si>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</si>
  <si>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</si>
  <si>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</si>
  <si>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</si>
  <si>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</si>
  <si>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</si>
  <si>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</si>
  <si>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</si>
  <si>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</si>
  <si>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</si>
  <si>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</si>
  <si>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</si>
  <si>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</si>
  <si>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</si>
  <si>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</si>
  <si>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</si>
  <si>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</si>
  <si>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</si>
  <si>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</si>
  <si>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</si>
  <si>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</si>
  <si>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</si>
  <si>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</si>
  <si>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</si>
  <si>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</si>
  <si>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</si>
  <si>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</si>
  <si>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</si>
  <si>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</si>
  <si>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</si>
  <si>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</si>
  <si>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</si>
  <si>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</si>
  <si>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</si>
  <si>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</si>
  <si>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</si>
  <si>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</si>
  <si>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</si>
  <si>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</si>
  <si>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</si>
  <si>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</si>
  <si>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</si>
  <si>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</si>
  <si>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</si>
  <si>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</si>
  <si>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</si>
  <si>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</si>
  <si>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</si>
  <si>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</si>
  <si>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</si>
  <si>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</si>
  <si>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</si>
  <si>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</si>
  <si>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</si>
  <si>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</si>
  <si>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</si>
  <si>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</si>
  <si>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</si>
  <si>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</si>
  <si>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</si>
  <si>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</si>
  <si>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</si>
  <si>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</si>
  <si>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</si>
  <si>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</si>
  <si>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</si>
  <si>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</si>
  <si>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</si>
  <si>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</si>
  <si>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</si>
  <si>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</si>
  <si>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</si>
  <si>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</si>
  <si>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</si>
  <si>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</si>
  <si>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</si>
  <si>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</si>
  <si>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</si>
  <si>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</si>
  <si>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</si>
  <si>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</si>
  <si>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</si>
  <si>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</si>
  <si>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</si>
  <si>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</si>
  <si>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</si>
  <si>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</si>
  <si>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</si>
  <si>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</si>
  <si>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</si>
  <si>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</si>
  <si>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</si>
  <si>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</si>
  <si>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</si>
  <si>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</si>
  <si>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</si>
  <si>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</si>
  <si>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</si>
  <si>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</si>
  <si>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</si>
  <si>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</si>
  <si>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</si>
  <si>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</si>
  <si>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</si>
  <si>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</si>
  <si>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</si>
  <si>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</si>
  <si>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</si>
  <si>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</si>
  <si>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</si>
  <si>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</si>
  <si>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</si>
  <si>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</si>
  <si>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</si>
  <si>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</si>
  <si>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</si>
  <si>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</si>
  <si>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</si>
  <si>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</si>
  <si>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</si>
  <si>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</si>
  <si>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</si>
  <si>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</si>
  <si>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</si>
  <si>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</si>
  <si>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</si>
  <si>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</si>
  <si>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</si>
  <si>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</si>
  <si>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</si>
  <si>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</si>
  <si>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</si>
  <si>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</si>
  <si>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</si>
  <si>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</si>
  <si>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</si>
  <si>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</si>
  <si>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</si>
  <si>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</si>
  <si>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</si>
  <si>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</si>
  <si>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</si>
  <si>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</si>
  <si>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</si>
  <si>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</si>
  <si>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</si>
  <si>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</si>
  <si>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</si>
  <si>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</si>
  <si>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</si>
  <si>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</si>
  <si>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</si>
  <si>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</si>
  <si>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</si>
  <si>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</si>
  <si>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</si>
  <si>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</si>
  <si>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</si>
  <si>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</si>
  <si>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</si>
  <si>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</si>
  <si>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</si>
  <si>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</si>
  <si>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</si>
  <si>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</si>
  <si>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</si>
  <si>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C10101625B</t>
  </si>
  <si>
    <t xml:space="preserve">Cap 10X1"5/8 Bulk </t>
  </si>
  <si>
    <t>C10101625H</t>
  </si>
  <si>
    <t xml:space="preserve">Cap 10X1"5/8 Pkg </t>
  </si>
  <si>
    <t>C10101625P</t>
  </si>
  <si>
    <t>S20102500P</t>
  </si>
  <si>
    <t>S20103125P</t>
  </si>
  <si>
    <t>S20104000P</t>
  </si>
  <si>
    <t>orders@u2fasteners.com</t>
  </si>
  <si>
    <t>W12104000B</t>
  </si>
  <si>
    <t>W12105000B</t>
  </si>
  <si>
    <t>W12106000B</t>
  </si>
  <si>
    <t>W12107000B</t>
  </si>
  <si>
    <t>W12108000B</t>
  </si>
  <si>
    <t>W12109000B</t>
  </si>
  <si>
    <t>W27103375B</t>
  </si>
  <si>
    <t>W27104000B</t>
  </si>
  <si>
    <t>W27105000B</t>
  </si>
  <si>
    <t>W27106750B</t>
  </si>
  <si>
    <t>Y12104000B</t>
  </si>
  <si>
    <t>Y12105000B</t>
  </si>
  <si>
    <t>Y12106000B</t>
  </si>
  <si>
    <t>Y12107000B</t>
  </si>
  <si>
    <t>Y12108000B</t>
  </si>
  <si>
    <t xml:space="preserve">FH WOOD 12X4" BULK </t>
  </si>
  <si>
    <t xml:space="preserve">FH WOOD 12X5" BULK </t>
  </si>
  <si>
    <t xml:space="preserve">FH WOOD 12X6" BULK </t>
  </si>
  <si>
    <t xml:space="preserve">FH WOOD 12X7" BULK </t>
  </si>
  <si>
    <t xml:space="preserve">FH WOOD 12X8" BULK </t>
  </si>
  <si>
    <t xml:space="preserve">FH WOOD 12X9" BULK </t>
  </si>
  <si>
    <t xml:space="preserve">FH DRILL 12X4" BULK </t>
  </si>
  <si>
    <t xml:space="preserve">FH DRILL 12X5" BULK </t>
  </si>
  <si>
    <t xml:space="preserve">FH DRILL 12X6" BULK </t>
  </si>
  <si>
    <t xml:space="preserve">FH DRILL 12X7" BULK </t>
  </si>
  <si>
    <t xml:space="preserve">FH DRILL 12X8" BULK </t>
  </si>
  <si>
    <t>6 X 229</t>
  </si>
  <si>
    <t>10 X 101</t>
  </si>
  <si>
    <t>10 X 127</t>
  </si>
  <si>
    <t>10 X 85</t>
  </si>
  <si>
    <t>10 X 171</t>
  </si>
  <si>
    <t xml:space="preserve">U2 Flat Head Black  </t>
  </si>
  <si>
    <t>U2 Flat Head Black  Drill Tip</t>
  </si>
  <si>
    <t>W12104000H</t>
  </si>
  <si>
    <t>W12105000H</t>
  </si>
  <si>
    <t>W12106000H</t>
  </si>
  <si>
    <t>W12107000H</t>
  </si>
  <si>
    <t>W12108000H</t>
  </si>
  <si>
    <t>W12109000H</t>
  </si>
  <si>
    <t>W27103375H</t>
  </si>
  <si>
    <t>W27104000H</t>
  </si>
  <si>
    <t>W27105000H</t>
  </si>
  <si>
    <t>W27106750H</t>
  </si>
  <si>
    <t xml:space="preserve">FH WOOD 12X4" Pkg </t>
  </si>
  <si>
    <t xml:space="preserve">FH WOOD 12X5" Pkg </t>
  </si>
  <si>
    <t xml:space="preserve">FH WOOD 12X6" Pkg </t>
  </si>
  <si>
    <t xml:space="preserve">FH WOOD 12X7" Pkg </t>
  </si>
  <si>
    <t xml:space="preserve">FH WOOD 12X8" Pkg </t>
  </si>
  <si>
    <t xml:space="preserve">FH WOOD 12X9" Pkg </t>
  </si>
  <si>
    <t>FH WOOD 25/64X3"3/8 Pkg</t>
  </si>
  <si>
    <t>FH WOOD 25/64X6"3/4 Pkg</t>
  </si>
  <si>
    <t>FH WOOD 25/64X5" Pkg</t>
  </si>
  <si>
    <t>FH WOOD 25/64X4" Pkg</t>
  </si>
  <si>
    <t>FH WOOD 25/64X3"3/8 Bulk</t>
  </si>
  <si>
    <t>FH WOOD 25/64X4" Bulk</t>
  </si>
  <si>
    <t>FH WOOD 25/64X5" Bulk</t>
  </si>
  <si>
    <t>FH WOOD 25/64X6"3/4 Bulk</t>
  </si>
  <si>
    <t xml:space="preserve">FH DRILL 12X4" Pkg </t>
  </si>
  <si>
    <t xml:space="preserve">FH DRILL 12X5" Pkg </t>
  </si>
  <si>
    <t xml:space="preserve">FH DRILL 12X6" Pkg </t>
  </si>
  <si>
    <t xml:space="preserve">FH DRILL 12X7" Pkg </t>
  </si>
  <si>
    <t xml:space="preserve">FH DRILL 12X8" Pkg </t>
  </si>
  <si>
    <t>Y12104000H</t>
  </si>
  <si>
    <t>Y12105000H</t>
  </si>
  <si>
    <t>Y12106000H</t>
  </si>
  <si>
    <t>Y12107000H</t>
  </si>
  <si>
    <t>Y12108000H</t>
  </si>
  <si>
    <t>FLAT HEAD WOOD BLACK</t>
  </si>
  <si>
    <t>12 X 9"</t>
  </si>
  <si>
    <t>25/64 X 3-3/8"</t>
  </si>
  <si>
    <t>25/64 X 4"</t>
  </si>
  <si>
    <t>25/64 X 5"</t>
  </si>
  <si>
    <t>25/64 X 6-3/4"</t>
  </si>
  <si>
    <t>FLAT HEAD DRILL TIP BLACK</t>
  </si>
  <si>
    <t>W27104000P</t>
  </si>
  <si>
    <t>W27103375P</t>
  </si>
  <si>
    <t>S20B03125B</t>
  </si>
  <si>
    <t>S20B03125H</t>
  </si>
  <si>
    <t>S20B03125P</t>
  </si>
  <si>
    <t>S20B04000B</t>
  </si>
  <si>
    <t>S20B04000H</t>
  </si>
  <si>
    <t>S20B04000P</t>
  </si>
  <si>
    <t>S20B05000B</t>
  </si>
  <si>
    <t>S20B05000H</t>
  </si>
  <si>
    <t>S20B06000B</t>
  </si>
  <si>
    <t>S20B06000H</t>
  </si>
  <si>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</si>
  <si>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</si>
  <si>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</si>
  <si>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</si>
  <si>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</si>
  <si>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</si>
  <si>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</si>
  <si>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</si>
  <si>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</si>
  <si>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</si>
  <si>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t xml:space="preserve">BLACK CONSTRUCTION SCREW </t>
  </si>
  <si>
    <t>5/16 X 3"1/8 BK</t>
  </si>
  <si>
    <t>5/16 X 4" BK</t>
  </si>
  <si>
    <t>5/16 X 5" BK</t>
  </si>
  <si>
    <t>5/16 X 6" BK</t>
  </si>
  <si>
    <t>U2 BLACK Construction Screw</t>
  </si>
  <si>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</si>
  <si>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</si>
  <si>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</si>
  <si>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5/16 X 2"7/8 BK</t>
  </si>
  <si>
    <t>S20B02875B</t>
  </si>
  <si>
    <t>S20B02875P</t>
  </si>
  <si>
    <t>S20B02875H</t>
  </si>
  <si>
    <t>Z003S2000W</t>
  </si>
  <si>
    <t>2" BitStrip w Clip</t>
  </si>
  <si>
    <t xml:space="preserve">Fine 8X1" Bulk </t>
  </si>
  <si>
    <t xml:space="preserve">Fine 8X1" Pkg </t>
  </si>
  <si>
    <t>F08101000B</t>
  </si>
  <si>
    <t>F08101000H</t>
  </si>
  <si>
    <t>F08101000P</t>
  </si>
  <si>
    <t>4 X 25</t>
  </si>
  <si>
    <t>8 X 1"</t>
  </si>
  <si>
    <t>316 U2 Universal (Stainless)</t>
  </si>
  <si>
    <t>U2 BLACK Universal</t>
  </si>
  <si>
    <r>
      <t>U10</t>
    </r>
    <r>
      <rPr>
        <b/>
        <sz val="10"/>
        <color rgb="FFFF0000"/>
        <rFont val="Arial"/>
        <family val="2"/>
      </rPr>
      <t>B</t>
    </r>
    <r>
      <rPr>
        <sz val="10"/>
        <rFont val="Arial"/>
        <family val="2"/>
      </rPr>
      <t>02500B</t>
    </r>
  </si>
  <si>
    <t>U10B02500H</t>
  </si>
  <si>
    <t>U10B02500P</t>
  </si>
  <si>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</si>
  <si>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</si>
  <si>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</si>
  <si>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</si>
  <si>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</si>
  <si>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Construction Screw (Stainless 316)</t>
  </si>
  <si>
    <t xml:space="preserve">316 CS 10X1" Bulk </t>
  </si>
  <si>
    <t xml:space="preserve">316 CS 10X1" Pkg </t>
  </si>
  <si>
    <t>I10101000B</t>
  </si>
  <si>
    <t>I10101000H</t>
  </si>
  <si>
    <t>I10101000P</t>
  </si>
  <si>
    <t>316 U2 Fine (Stainless 316)</t>
  </si>
  <si>
    <t>316 U2 RE-Fine (Stainless Steel 316)</t>
  </si>
  <si>
    <t>305 U2 Cap (Stainless Steel 305)</t>
  </si>
  <si>
    <t xml:space="preserve">U2 Cap WHITE </t>
  </si>
  <si>
    <t xml:space="preserve">Cap 8X1" Bulk </t>
  </si>
  <si>
    <t xml:space="preserve">Cap 8X1" Pkg </t>
  </si>
  <si>
    <t>C08101000B</t>
  </si>
  <si>
    <t>C08101000H</t>
  </si>
  <si>
    <t>C08101000P</t>
  </si>
  <si>
    <t xml:space="preserve">Cap-WHITE 8X1" Bulk </t>
  </si>
  <si>
    <t xml:space="preserve">Cap-WHITE 8X1" Pkg </t>
  </si>
  <si>
    <t xml:space="preserve">Cap-WHITE 8X1"1/2 Bulk </t>
  </si>
  <si>
    <t xml:space="preserve">Cap-WHITE 8X1"1/2 Pkg </t>
  </si>
  <si>
    <t xml:space="preserve">Cap-WHITE 8X2"1/2 Bulk </t>
  </si>
  <si>
    <t xml:space="preserve">Cap-WHITE 8X2"1/2 Pkg </t>
  </si>
  <si>
    <t>C08W01000B</t>
  </si>
  <si>
    <t>C08W01000H</t>
  </si>
  <si>
    <t>C08W01000P</t>
  </si>
  <si>
    <t>C08W01500B</t>
  </si>
  <si>
    <t>C08W01500H</t>
  </si>
  <si>
    <t>C08W01500P</t>
  </si>
  <si>
    <t>C08W02500B</t>
  </si>
  <si>
    <t>C08W02500H</t>
  </si>
  <si>
    <t>C08W02500P</t>
  </si>
  <si>
    <r>
      <t>C08</t>
    </r>
    <r>
      <rPr>
        <b/>
        <sz val="10"/>
        <color rgb="FFFF0000"/>
        <rFont val="Arial"/>
        <family val="2"/>
      </rPr>
      <t>W</t>
    </r>
    <r>
      <rPr>
        <sz val="10"/>
        <rFont val="Arial"/>
        <family val="2"/>
      </rPr>
      <t>01000B</t>
    </r>
  </si>
  <si>
    <r>
      <t>C08</t>
    </r>
    <r>
      <rPr>
        <b/>
        <sz val="10"/>
        <color rgb="FFFF0000"/>
        <rFont val="Arial"/>
        <family val="2"/>
      </rPr>
      <t>W</t>
    </r>
    <r>
      <rPr>
        <sz val="10"/>
        <rFont val="Arial"/>
        <family val="2"/>
      </rPr>
      <t>01000H</t>
    </r>
  </si>
  <si>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</si>
  <si>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</si>
  <si>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r>
      <t>C08</t>
    </r>
    <r>
      <rPr>
        <b/>
        <sz val="10"/>
        <color rgb="FFFF0000"/>
        <rFont val="Arial"/>
        <family val="2"/>
      </rPr>
      <t>W</t>
    </r>
    <r>
      <rPr>
        <sz val="10"/>
        <rFont val="Arial"/>
        <family val="2"/>
      </rPr>
      <t>01500H</t>
    </r>
  </si>
  <si>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</si>
  <si>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</si>
  <si>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r>
      <t>C08</t>
    </r>
    <r>
      <rPr>
        <b/>
        <sz val="10"/>
        <color rgb="FFFF0000"/>
        <rFont val="Arial"/>
        <family val="2"/>
      </rPr>
      <t>W</t>
    </r>
    <r>
      <rPr>
        <sz val="10"/>
        <rFont val="Arial"/>
        <family val="2"/>
      </rPr>
      <t>02500H</t>
    </r>
  </si>
  <si>
    <r>
      <t>C08</t>
    </r>
    <r>
      <rPr>
        <b/>
        <sz val="10"/>
        <color rgb="FFFF0000"/>
        <rFont val="Arial"/>
        <family val="2"/>
      </rPr>
      <t>W</t>
    </r>
    <r>
      <rPr>
        <sz val="10"/>
        <rFont val="Arial"/>
        <family val="2"/>
      </rPr>
      <t>02500P</t>
    </r>
  </si>
  <si>
    <t>BLACK UNIVERSAL SCREW</t>
  </si>
  <si>
    <t>U10B02500B</t>
  </si>
  <si>
    <t>U10B03125B</t>
  </si>
  <si>
    <t>U10B03125P</t>
  </si>
  <si>
    <t>U10B03125H</t>
  </si>
  <si>
    <t>10 X 1"</t>
  </si>
  <si>
    <t>WHITE CAP SCREW</t>
  </si>
  <si>
    <t>Revision Date:</t>
  </si>
  <si>
    <t>F09104000P</t>
  </si>
  <si>
    <t>F09105000P</t>
  </si>
  <si>
    <t>S20102500I</t>
  </si>
  <si>
    <t>CS 5/16X2"1/2 CLAMSHELL</t>
  </si>
  <si>
    <t>S20103125I</t>
  </si>
  <si>
    <t>CS 5/16X3"1/8 CLAMSHELL</t>
  </si>
  <si>
    <t>S20104000I</t>
  </si>
  <si>
    <t>CS 5/16X4" CLAMSHELL</t>
  </si>
  <si>
    <t>S20105000I</t>
  </si>
  <si>
    <t xml:space="preserve">CS 5/16X5" CLAMSHELL  </t>
  </si>
  <si>
    <t>S20106000I</t>
  </si>
  <si>
    <t xml:space="preserve">CS 5/16X6" CLAMSHELL  </t>
  </si>
  <si>
    <t>S22103125I</t>
  </si>
  <si>
    <t xml:space="preserve">CS 3/8X3"1/8 CLAMSHELL  </t>
  </si>
  <si>
    <t>S22103375I</t>
  </si>
  <si>
    <t xml:space="preserve">CS 3/8X3"3/8 CLAMSHELL  </t>
  </si>
  <si>
    <t>S22104000I</t>
  </si>
  <si>
    <t>CS 3/8X4" CLAMSHELL</t>
  </si>
  <si>
    <t>S22105000I</t>
  </si>
  <si>
    <t>CS 3/8X5" CLAMSHELL</t>
  </si>
  <si>
    <t>S22106000I</t>
  </si>
  <si>
    <t>CS 3/8X6" CLAMSHELL</t>
  </si>
  <si>
    <t>S22106750I</t>
  </si>
  <si>
    <t xml:space="preserve">CS 3/8X6"3/4 CLAMSHELL </t>
  </si>
  <si>
    <t>S22107000I</t>
  </si>
  <si>
    <t>CS 3/8X7" CLAMSHELL</t>
  </si>
  <si>
    <t>S22108000I</t>
  </si>
  <si>
    <t>CS 3/8X8" CLAMSHELL</t>
  </si>
  <si>
    <t>S22110000I</t>
  </si>
  <si>
    <t xml:space="preserve">CS 3/8X10" CLAMSHELL </t>
  </si>
  <si>
    <t>S22112000I</t>
  </si>
  <si>
    <t xml:space="preserve">CS 3/8X12" CLAMSHELL </t>
  </si>
  <si>
    <t>S22114000I</t>
  </si>
  <si>
    <t xml:space="preserve">CS 3/8X14" CLAMSHELL </t>
  </si>
  <si>
    <t>S22116000I</t>
  </si>
  <si>
    <t xml:space="preserve">CS 3/8X16" CLAMSHELL </t>
  </si>
  <si>
    <t>S22120000I</t>
  </si>
  <si>
    <t xml:space="preserve">CS 3/8X20" CLAMSHELL </t>
  </si>
  <si>
    <t>U12106000I</t>
  </si>
  <si>
    <t xml:space="preserve">Univ 12X6" CLAMSHELL </t>
  </si>
  <si>
    <t>U12107000I</t>
  </si>
  <si>
    <t xml:space="preserve">Univ 12X7" CLAMSHELL </t>
  </si>
  <si>
    <t>U12108000I</t>
  </si>
  <si>
    <t xml:space="preserve">Univ 12X8" CLAMSHELL </t>
  </si>
  <si>
    <t>U12110000I</t>
  </si>
  <si>
    <t xml:space="preserve">Univ 12X10" CLAMSHELL </t>
  </si>
  <si>
    <t>U12112000I</t>
  </si>
  <si>
    <t xml:space="preserve">Univ 12X12" CLAMSHELL </t>
  </si>
  <si>
    <t>CONSTRUCTION SCREW CLAMSHELL</t>
  </si>
  <si>
    <t>CLAMSHELL</t>
  </si>
  <si>
    <t xml:space="preserve">3/8 X 4"  </t>
  </si>
  <si>
    <t xml:space="preserve">3/8 X 5"  </t>
  </si>
  <si>
    <t xml:space="preserve">3/8 X 6"  </t>
  </si>
  <si>
    <t xml:space="preserve">3/8 X 6-3/4"  </t>
  </si>
  <si>
    <t xml:space="preserve">3/8 X 7"  </t>
  </si>
  <si>
    <t xml:space="preserve">3/8 X 8"  </t>
  </si>
  <si>
    <t xml:space="preserve">3/8 X 10"  </t>
  </si>
  <si>
    <t xml:space="preserve">3/8 X 12"  </t>
  </si>
  <si>
    <t xml:space="preserve">3/8 X 14"  </t>
  </si>
  <si>
    <t xml:space="preserve">3/8 X 16"  </t>
  </si>
  <si>
    <t xml:space="preserve">3/8 X 20"  </t>
  </si>
  <si>
    <t>UNIVERSAL SCREW CLAMSHELL</t>
  </si>
  <si>
    <t xml:space="preserve">Univ 6X1/2" Pail </t>
  </si>
  <si>
    <t>Pail Plastic</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</si>
  <si>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</si>
  <si>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</si>
  <si>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</si>
  <si>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</si>
  <si>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</si>
  <si>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</si>
  <si>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</si>
  <si>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</si>
  <si>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</si>
  <si>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</si>
  <si>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</si>
  <si>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</si>
  <si>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</si>
  <si>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</si>
  <si>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</si>
  <si>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</si>
  <si>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</si>
  <si>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</si>
  <si>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</si>
  <si>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</si>
  <si>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</si>
  <si>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</si>
  <si>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</si>
  <si>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</si>
  <si>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</si>
  <si>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</si>
  <si>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</si>
  <si>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</si>
  <si>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</si>
  <si>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</si>
  <si>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</si>
  <si>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</si>
  <si>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</si>
  <si>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</si>
  <si>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</si>
  <si>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</si>
  <si>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</si>
  <si>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</si>
  <si>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</si>
  <si>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</si>
  <si>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</si>
  <si>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</si>
  <si>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</si>
  <si>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</si>
  <si>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</si>
  <si>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</si>
  <si>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</si>
  <si>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</si>
  <si>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</si>
  <si>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</si>
  <si>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</si>
  <si>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</si>
  <si>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</si>
  <si>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</si>
  <si>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</si>
  <si>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</si>
  <si>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</si>
  <si>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</si>
  <si>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</si>
  <si>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</si>
  <si>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</si>
  <si>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</si>
  <si>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</si>
  <si>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</si>
  <si>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</si>
  <si>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</si>
  <si>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</si>
  <si>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</si>
  <si>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</si>
  <si>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</si>
  <si>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</si>
  <si>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</si>
  <si>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</si>
  <si>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</si>
  <si>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</si>
  <si>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</si>
  <si>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</si>
  <si>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</si>
  <si>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</si>
  <si>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</si>
  <si>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</si>
  <si>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</si>
  <si>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</si>
  <si>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</si>
  <si>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</si>
  <si>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</si>
  <si>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</si>
  <si>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</si>
  <si>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</si>
  <si>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</si>
  <si>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</si>
  <si>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</si>
  <si>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</si>
  <si>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</si>
  <si>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</si>
  <si>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SteelSiding 10X1"1/2 Pail</t>
  </si>
  <si>
    <t>VE 10X3"1/8 Pail</t>
  </si>
  <si>
    <t>Pail</t>
  </si>
  <si>
    <r>
      <rPr>
        <b/>
        <i/>
        <sz val="10"/>
        <color theme="10"/>
        <rFont val="Arial"/>
        <family val="2"/>
      </rPr>
      <t>Pricing Link:</t>
    </r>
    <r>
      <rPr>
        <b/>
        <i/>
        <u/>
        <sz val="10"/>
        <color theme="10"/>
        <rFont val="Arial"/>
        <family val="2"/>
      </rPr>
      <t xml:space="preserve"> https://u2fasteners.com/cdn-pricing/</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</si>
  <si>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</si>
  <si>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</si>
  <si>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</si>
  <si>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</si>
  <si>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</si>
  <si>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</si>
  <si>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</si>
  <si>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</si>
  <si>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</si>
  <si>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</si>
  <si>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</si>
  <si>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</si>
  <si>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</si>
  <si>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</si>
  <si>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</si>
  <si>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</si>
  <si>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</si>
  <si>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</si>
  <si>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</si>
  <si>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r>
      <t>S22</t>
    </r>
    <r>
      <rPr>
        <b/>
        <sz val="10"/>
        <color rgb="FFFF0000"/>
        <rFont val="Arial"/>
        <family val="2"/>
      </rPr>
      <t>B</t>
    </r>
    <r>
      <rPr>
        <sz val="10"/>
        <rFont val="Arial"/>
        <family val="2"/>
      </rPr>
      <t>05000B</t>
    </r>
  </si>
  <si>
    <t xml:space="preserve">CS 3/8X5" (blk) Bulk </t>
  </si>
  <si>
    <r>
      <t>S22</t>
    </r>
    <r>
      <rPr>
        <b/>
        <sz val="10"/>
        <color rgb="FFFF0000"/>
        <rFont val="Arial"/>
        <family val="2"/>
      </rPr>
      <t>B</t>
    </r>
    <r>
      <rPr>
        <sz val="10"/>
        <rFont val="Arial"/>
        <family val="2"/>
      </rPr>
      <t>05000H</t>
    </r>
  </si>
  <si>
    <t>CS 3/8X5" (blk) Pkg</t>
  </si>
  <si>
    <r>
      <t>S22</t>
    </r>
    <r>
      <rPr>
        <b/>
        <sz val="10"/>
        <color rgb="FFFF0000"/>
        <rFont val="Arial"/>
        <family val="2"/>
      </rPr>
      <t>B</t>
    </r>
    <r>
      <rPr>
        <sz val="10"/>
        <rFont val="Arial"/>
        <family val="2"/>
      </rPr>
      <t>06000B</t>
    </r>
  </si>
  <si>
    <t>CS 3/8X6" (blk) Bulk</t>
  </si>
  <si>
    <r>
      <t>S22</t>
    </r>
    <r>
      <rPr>
        <b/>
        <sz val="10"/>
        <color rgb="FFFF0000"/>
        <rFont val="Arial"/>
        <family val="2"/>
      </rPr>
      <t>B</t>
    </r>
    <r>
      <rPr>
        <sz val="10"/>
        <rFont val="Arial"/>
        <family val="2"/>
      </rPr>
      <t>06000H</t>
    </r>
  </si>
  <si>
    <t>CS 3/8X6" (blk) Pkg</t>
  </si>
  <si>
    <r>
      <t>S22</t>
    </r>
    <r>
      <rPr>
        <b/>
        <sz val="10"/>
        <color rgb="FFFF0000"/>
        <rFont val="Arial"/>
        <family val="2"/>
      </rPr>
      <t>B</t>
    </r>
    <r>
      <rPr>
        <sz val="10"/>
        <rFont val="Arial"/>
        <family val="2"/>
      </rPr>
      <t>08000B</t>
    </r>
  </si>
  <si>
    <t>CS 3/8X8" (blk) Bulk</t>
  </si>
  <si>
    <r>
      <t>S22</t>
    </r>
    <r>
      <rPr>
        <b/>
        <sz val="10"/>
        <color rgb="FFFF0000"/>
        <rFont val="Arial"/>
        <family val="2"/>
      </rPr>
      <t>B</t>
    </r>
    <r>
      <rPr>
        <sz val="10"/>
        <rFont val="Arial"/>
        <family val="2"/>
      </rPr>
      <t>08000H</t>
    </r>
  </si>
  <si>
    <t>CS 3/8X8" (blk) Pkg</t>
  </si>
  <si>
    <r>
      <t>S22</t>
    </r>
    <r>
      <rPr>
        <b/>
        <sz val="10"/>
        <color rgb="FFFF0000"/>
        <rFont val="Arial"/>
        <family val="2"/>
      </rPr>
      <t>B</t>
    </r>
    <r>
      <rPr>
        <sz val="10"/>
        <rFont val="Arial"/>
        <family val="2"/>
      </rPr>
      <t>10000B</t>
    </r>
  </si>
  <si>
    <t>CS 3/8X10" (blk) Bulk</t>
  </si>
  <si>
    <r>
      <t>S22</t>
    </r>
    <r>
      <rPr>
        <b/>
        <sz val="10"/>
        <color rgb="FFFF0000"/>
        <rFont val="Arial"/>
        <family val="2"/>
      </rPr>
      <t>B</t>
    </r>
    <r>
      <rPr>
        <sz val="10"/>
        <rFont val="Arial"/>
        <family val="2"/>
      </rPr>
      <t>10000H</t>
    </r>
  </si>
  <si>
    <t>CS 3/8X10" (blk) Pkg</t>
  </si>
  <si>
    <r>
      <t>S22</t>
    </r>
    <r>
      <rPr>
        <b/>
        <sz val="10"/>
        <color rgb="FFFF0000"/>
        <rFont val="Arial"/>
        <family val="2"/>
      </rPr>
      <t>B</t>
    </r>
    <r>
      <rPr>
        <sz val="10"/>
        <rFont val="Arial"/>
        <family val="2"/>
      </rPr>
      <t>12000B</t>
    </r>
  </si>
  <si>
    <t>CS 3/8X12" (blk) Bulk</t>
  </si>
  <si>
    <r>
      <t>S22</t>
    </r>
    <r>
      <rPr>
        <b/>
        <sz val="10"/>
        <color rgb="FFFF0000"/>
        <rFont val="Arial"/>
        <family val="2"/>
      </rPr>
      <t>B</t>
    </r>
    <r>
      <rPr>
        <sz val="10"/>
        <rFont val="Arial"/>
        <family val="2"/>
      </rPr>
      <t>12000H</t>
    </r>
  </si>
  <si>
    <t>CS 3/8X12" (blk) Pkg</t>
  </si>
  <si>
    <t>C10104000B</t>
  </si>
  <si>
    <t xml:space="preserve">Cap 10X4" Bulk </t>
  </si>
  <si>
    <t>C10104000H</t>
  </si>
  <si>
    <t xml:space="preserve">Cap 10X4" Pkg </t>
  </si>
  <si>
    <t>C10104000P</t>
  </si>
  <si>
    <t xml:space="preserve">Cap 10X4" Pail </t>
  </si>
  <si>
    <t>I22104000B</t>
  </si>
  <si>
    <t xml:space="preserve">316 CS 3/8X4" Bulk </t>
  </si>
  <si>
    <t>I22104000H</t>
  </si>
  <si>
    <t>316 CS 3/8X4" Pkg</t>
  </si>
  <si>
    <t>I22105000B</t>
  </si>
  <si>
    <t>316 CS 3/8X5" Bulk</t>
  </si>
  <si>
    <t>I22105000H</t>
  </si>
  <si>
    <t>316 CS 3/8X5" Pkg</t>
  </si>
  <si>
    <t>Y12102500B</t>
  </si>
  <si>
    <t>FH DRILL 12X2"1/2 BULK</t>
  </si>
  <si>
    <t>Y12102500H</t>
  </si>
  <si>
    <t>FH DRILL 12X2"1/2 Pkg</t>
  </si>
  <si>
    <t>U2 Fine BLACK</t>
  </si>
  <si>
    <r>
      <t>F08</t>
    </r>
    <r>
      <rPr>
        <b/>
        <sz val="10"/>
        <color rgb="FFFF0000"/>
        <rFont val="Arial"/>
        <family val="2"/>
      </rPr>
      <t>B</t>
    </r>
    <r>
      <rPr>
        <sz val="10"/>
        <rFont val="Arial"/>
        <family val="2"/>
      </rPr>
      <t>02500B</t>
    </r>
  </si>
  <si>
    <t>FINE 8X2"1/2 (blk) Bulk</t>
  </si>
  <si>
    <r>
      <t>F08</t>
    </r>
    <r>
      <rPr>
        <b/>
        <sz val="10"/>
        <color rgb="FFFF0000"/>
        <rFont val="Arial"/>
        <family val="2"/>
      </rPr>
      <t>B</t>
    </r>
    <r>
      <rPr>
        <sz val="10"/>
        <rFont val="Arial"/>
        <family val="2"/>
      </rPr>
      <t>02500H</t>
    </r>
  </si>
  <si>
    <t>FINE 8X2"1/2 (blk) Pkg</t>
  </si>
  <si>
    <r>
      <t>F08</t>
    </r>
    <r>
      <rPr>
        <b/>
        <sz val="10"/>
        <color rgb="FFFF0000"/>
        <rFont val="Arial"/>
        <family val="2"/>
      </rPr>
      <t>B</t>
    </r>
    <r>
      <rPr>
        <sz val="10"/>
        <rFont val="Arial"/>
        <family val="2"/>
      </rPr>
      <t>02500P</t>
    </r>
  </si>
  <si>
    <t>FINE 8X2"1/2 (blk) Pail</t>
  </si>
  <si>
    <t>R09102500B</t>
  </si>
  <si>
    <t>RE-FINE 9X2"1/2 Bulk</t>
  </si>
  <si>
    <t>R09102500H</t>
  </si>
  <si>
    <t>RE-FINE 9X2"1/2 Pkg</t>
  </si>
  <si>
    <t>R09102500P</t>
  </si>
  <si>
    <t>RE-FINE 9X2"1/2 Pail</t>
  </si>
  <si>
    <t>U2 ICF</t>
  </si>
  <si>
    <t>308101500B</t>
  </si>
  <si>
    <t>ICF 8X1"1/2 Bulk</t>
  </si>
  <si>
    <t>308101500H</t>
  </si>
  <si>
    <t>ICF 8X1"1/2 Pkg</t>
  </si>
  <si>
    <t>308101500P</t>
  </si>
  <si>
    <t>ICF 8X1"1/2 Pail</t>
  </si>
  <si>
    <t>308103000B</t>
  </si>
  <si>
    <t>ICF 8X3" Bulk</t>
  </si>
  <si>
    <t>308103000H</t>
  </si>
  <si>
    <t>ICF 8X3" Pkg</t>
  </si>
  <si>
    <t>308103000P</t>
  </si>
  <si>
    <t>ICF 8X3" Pail</t>
  </si>
  <si>
    <t xml:space="preserve">U2 Truss </t>
  </si>
  <si>
    <t>414104500B</t>
  </si>
  <si>
    <t>TRUSS 1/4X4"1/2 Bulk</t>
  </si>
  <si>
    <t>414104500H</t>
  </si>
  <si>
    <t>TRUSS 1/4X4"1/2 Pkg</t>
  </si>
  <si>
    <t>414106000B</t>
  </si>
  <si>
    <t>TRUSS 1/4X6" Bulk</t>
  </si>
  <si>
    <t>414106000H</t>
  </si>
  <si>
    <t>TRUSS 1/4X6" Pkg</t>
  </si>
  <si>
    <t>Z003S3000W</t>
  </si>
  <si>
    <t>3" BitStrip w Clip</t>
  </si>
  <si>
    <t>Hex</t>
  </si>
  <si>
    <t>15</t>
  </si>
  <si>
    <t>25</t>
  </si>
  <si>
    <t/>
  </si>
  <si>
    <t>30</t>
  </si>
  <si>
    <t>40</t>
  </si>
  <si>
    <t>10</t>
  </si>
  <si>
    <t>Driver Bit Size</t>
  </si>
  <si>
    <t>CB</t>
  </si>
  <si>
    <t>3/8 X 5" BK</t>
  </si>
  <si>
    <t>3/8 X 6" BK</t>
  </si>
  <si>
    <t>3/8 X 8" BK</t>
  </si>
  <si>
    <t>3/8 X 10" BK</t>
  </si>
  <si>
    <t>3/8 X 12" BK</t>
  </si>
  <si>
    <t>S22B05000B</t>
  </si>
  <si>
    <t>S22B06000B</t>
  </si>
  <si>
    <t>S22B08000B</t>
  </si>
  <si>
    <t>S22B10000B</t>
  </si>
  <si>
    <t>S22B12000B</t>
  </si>
  <si>
    <t>S22B05000H</t>
  </si>
  <si>
    <t>S22B06000H</t>
  </si>
  <si>
    <t>S22B08000H</t>
  </si>
  <si>
    <t>S22B10000H</t>
  </si>
  <si>
    <t>S22B12000H</t>
  </si>
  <si>
    <t>12 X 2"1/2</t>
  </si>
  <si>
    <t>8 X 2-1/2" BK</t>
  </si>
  <si>
    <t>F08B02500B</t>
  </si>
  <si>
    <t>F08B02500P</t>
  </si>
  <si>
    <t>F08B02500H</t>
  </si>
  <si>
    <t>10 X 2-1/2" BK</t>
  </si>
  <si>
    <t>10 X 3-1/8" BK</t>
  </si>
  <si>
    <t>2"Bit Strip w Clip</t>
  </si>
  <si>
    <t>3"Bit Strip w Clip</t>
  </si>
  <si>
    <t>1/4 X 4"1/2</t>
  </si>
  <si>
    <t>1/4 X 6"</t>
  </si>
  <si>
    <t>TRUSS SCREW</t>
  </si>
  <si>
    <t>ICF SCREW</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</si>
  <si>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</si>
  <si>
    <t>BLACK FINE SCREW</t>
  </si>
  <si>
    <t>2026 April 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</si>
</sst>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4" formatCode="_-&quot;$&quot;* #,##0.00_-;\-&quot;$&quot;* #,##0.00_-;_-&quot;$&quot;* &quot;-&quot;??_-;_-@_-"/>
    <numFmt numFmtId="43" formatCode="_-* #,##0.00_-;\-* #,##0.00_-;_-* &quot;-&quot;??_-;_-@_-"/>
    <numFmt numFmtId="164" formatCode="_(&quot;$&quot;* #,##0.00_);_(&quot;$&quot;* \(#,##0.00\);_(&quot;$&quot;* &quot;-&quot;??_);_(@_)"/>
    <numFmt numFmtId="165" formatCode="_(* #,##0.00_);_(* \(#,##0.00\);_(* &quot;-&quot;??_);_(@_)"/>
    <numFmt numFmtId="166" formatCode="&quot;$&quot;#,##0.00"/>
    <numFmt numFmtId="167" formatCode="#,##0.0000"/>
    <numFmt numFmtId="168" formatCode="_(* #,##0_);_(* \(#,##0\);_(* &quot;-&quot;??_);_(@_)"/>
    <numFmt numFmtId="169" formatCode="0.0"/>
    <numFmt numFmtId="170" formatCode="_(* #,##0.000_);_(* \(#,##0.000\);_(* &quot;-&quot;??_);_(@_)"/>
  </numFmts>
  <fonts count="56">
    <font>
      <sz val="11"/>
      <color theme="1"/>
      <name val="Calibri"/>
      <family val="2"/>
      <scheme val="minor"/>
    </font>
    <font>
      <sz val="11"/>
      <color theme="1"/>
      <name val="Calibri"/>
      <family val="2"/>
      <scheme val="minor"/>
    </font>
    <font>
      <sz val="10"/>
      <name val="Arial"/>
      <family val="2"/>
    </font>
    <font>
      <b/>
      <sz val="10"/>
      <color theme="0"/>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sz val="11"/>
      <color rgb="FF9C6500"/>
      <name val="Calibri"/>
      <family val="2"/>
      <scheme val="minor"/>
    </font>
    <font>
      <b/>
      <sz val="11"/>
      <color theme="1"/>
      <name val="Verdana"/>
      <family val="2"/>
    </font>
    <font>
      <b/>
      <sz val="12"/>
      <color theme="1"/>
      <name val="Verdana"/>
      <family val="2"/>
    </font>
    <font>
      <sz val="11"/>
      <color theme="1"/>
      <name val="Verdana"/>
      <family val="2"/>
    </font>
    <font>
      <b/>
      <sz val="12"/>
      <color theme="0"/>
      <name val="Verdana"/>
      <family val="2"/>
    </font>
    <font>
      <sz val="8"/>
      <color theme="1"/>
      <name val="Calibri"/>
      <family val="2"/>
      <scheme val="minor"/>
    </font>
    <font>
      <b/>
      <sz val="12"/>
      <color theme="1"/>
      <name val="Calibri"/>
      <family val="2"/>
      <scheme val="minor"/>
    </font>
    <font>
      <sz val="11"/>
      <color rgb="FF006100"/>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u/>
      <sz val="11"/>
      <color theme="10"/>
      <name val="Calibri"/>
      <family val="2"/>
      <scheme val="minor"/>
    </font>
    <font>
      <sz val="12"/>
      <color theme="1"/>
      <name val="Calibri"/>
      <family val="2"/>
      <charset val="136"/>
      <scheme val="minor"/>
    </font>
    <font>
      <sz val="10"/>
      <color rgb="FF000000"/>
      <name val="Times New Roman"/>
      <family val="1"/>
    </font>
    <font>
      <sz val="10"/>
      <color rgb="FFFF0000"/>
      <name val="Arial"/>
      <family val="2"/>
    </font>
    <font>
      <b/>
      <sz val="11"/>
      <color rgb="FFFF0000"/>
      <name val="Calibri"/>
      <family val="2"/>
      <scheme val="minor"/>
    </font>
    <font>
      <sz val="11"/>
      <color rgb="FF000000"/>
      <name val="Calibri"/>
      <family val="2"/>
    </font>
    <font>
      <b/>
      <sz val="10"/>
      <color rgb="FFFFFFFF"/>
      <name val="Arial"/>
      <family val="2"/>
    </font>
    <font>
      <sz val="8"/>
      <name val="Calibri"/>
      <family val="2"/>
      <scheme val="minor"/>
    </font>
    <font>
      <b/>
      <sz val="12"/>
      <name val="Arial"/>
      <family val="2"/>
    </font>
    <font>
      <b/>
      <sz val="10"/>
      <color theme="1"/>
      <name val="Verdana"/>
      <family val="2"/>
    </font>
    <font>
      <sz val="10"/>
      <name val="Verdana"/>
      <family val="2"/>
    </font>
    <font>
      <sz val="10"/>
      <color theme="1"/>
      <name val="Verdana"/>
      <family val="2"/>
    </font>
    <font>
      <sz val="10"/>
      <color theme="1"/>
      <name val="Calibri"/>
      <family val="2"/>
      <scheme val="minor"/>
    </font>
    <font>
      <b/>
      <i/>
      <sz val="10"/>
      <color rgb="FFFF0000"/>
      <name val="Arial"/>
      <family val="2"/>
    </font>
    <font>
      <b/>
      <sz val="12"/>
      <color rgb="FFFFFFFF"/>
      <name val="Verdana"/>
      <family val="2"/>
    </font>
    <font>
      <sz val="11"/>
      <color rgb="FF000000"/>
      <name val="Verdana"/>
      <family val="2"/>
    </font>
    <font>
      <b/>
      <sz val="12"/>
      <name val="Verdana"/>
      <family val="2"/>
    </font>
    <font>
      <sz val="11"/>
      <name val="Verdana"/>
      <family val="2"/>
    </font>
    <font>
      <sz val="11"/>
      <color theme="0"/>
      <name val="Verdana"/>
      <family val="2"/>
    </font>
    <font>
      <sz val="10"/>
      <color rgb="FF000000"/>
      <name val="Verdana"/>
      <family val="2"/>
    </font>
    <font>
      <b/>
      <i/>
      <u/>
      <sz val="10"/>
      <color theme="10"/>
      <name val="Arial"/>
      <family val="2"/>
    </font>
    <font>
      <b/>
      <i/>
      <sz val="10"/>
      <color theme="10"/>
      <name val="Arial"/>
      <family val="2"/>
    </font>
    <font>
      <b/>
      <u/>
      <sz val="10"/>
      <color rgb="FFFF0000"/>
      <name val="Arial"/>
      <family val="2"/>
    </font>
  </fonts>
  <fills count="56">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rgb="FFFFEB9C"/>
      </patternFill>
    </fill>
    <fill>
      <patternFill patternType="solid">
        <fgColor theme="8" tint="0.59999389629810485"/>
        <bgColor theme="8" tint="0.59999389629810485"/>
      </patternFill>
    </fill>
    <fill>
      <patternFill patternType="solid">
        <fgColor theme="8" tint="0.79998168889431442"/>
        <bgColor theme="8" tint="0.79998168889431442"/>
      </patternFill>
    </fill>
    <fill>
      <patternFill patternType="solid">
        <fgColor rgb="FF452D81"/>
        <bgColor indexed="64"/>
      </patternFill>
    </fill>
    <fill>
      <patternFill patternType="solid">
        <fgColor rgb="FF404041"/>
        <bgColor indexed="64"/>
      </patternFill>
    </fill>
    <fill>
      <patternFill patternType="solid">
        <fgColor rgb="FF1B75BB"/>
        <bgColor indexed="64"/>
      </patternFill>
    </fill>
    <fill>
      <patternFill patternType="solid">
        <fgColor theme="1"/>
        <bgColor indexed="64"/>
      </patternFill>
    </fill>
    <fill>
      <patternFill patternType="solid">
        <fgColor rgb="FFCC0066"/>
        <bgColor indexed="64"/>
      </patternFill>
    </fill>
    <fill>
      <patternFill patternType="solid">
        <fgColor rgb="FF00A550"/>
        <bgColor indexed="64"/>
      </patternFill>
    </fill>
    <fill>
      <patternFill patternType="solid">
        <fgColor rgb="FFED1C24"/>
        <bgColor indexed="64"/>
      </patternFill>
    </fill>
    <fill>
      <patternFill patternType="solid">
        <fgColor rgb="FFFFF100"/>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0" tint="-0.249977111117893"/>
        <bgColor indexed="64"/>
      </patternFill>
    </fill>
    <fill>
      <patternFill patternType="solid">
        <fgColor rgb="FF800000"/>
        <bgColor indexed="64"/>
      </patternFill>
    </fill>
    <fill>
      <patternFill patternType="solid">
        <fgColor rgb="FFFF0000"/>
        <bgColor indexed="64"/>
      </patternFill>
    </fill>
    <fill>
      <patternFill patternType="solid">
        <fgColor rgb="FF800000"/>
        <bgColor rgb="FF000000"/>
      </patternFill>
    </fill>
    <fill>
      <patternFill patternType="solid">
        <fgColor rgb="FFD9E1F2"/>
        <bgColor rgb="FFD9E1F2"/>
      </patternFill>
    </fill>
    <fill>
      <patternFill patternType="solid">
        <fgColor theme="0" tint="-0.14999847407452621"/>
        <bgColor indexed="64"/>
      </patternFill>
    </fill>
    <fill>
      <patternFill patternType="solid">
        <fgColor rgb="FF00B050"/>
        <bgColor indexed="64"/>
      </patternFill>
    </fill>
    <fill>
      <patternFill patternType="solid">
        <fgColor rgb="FFC00000"/>
        <bgColor indexed="64"/>
      </patternFill>
    </fill>
    <fill>
      <patternFill patternType="solid">
        <fgColor theme="5" tint="-0.249977111117893"/>
        <bgColor indexed="64"/>
      </patternFill>
    </fill>
  </fills>
  <borders count="49">
    <border>
      <left/>
      <right/>
      <top/>
      <bottom/>
      <diagonal/>
    </border>
    <border>
      <left/>
      <right/>
      <top/>
      <bottom style="medium">
        <color indexed="64"/>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right style="medium">
        <color indexed="64"/>
      </right>
      <top/>
      <bottom/>
      <diagonal/>
    </border>
    <border>
      <left style="thin">
        <color theme="0"/>
      </left>
      <right style="thin">
        <color theme="0"/>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thin">
        <color theme="0"/>
      </right>
      <top/>
      <bottom style="thin">
        <color theme="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theme="0"/>
      </right>
      <top style="medium">
        <color indexed="64"/>
      </top>
      <bottom/>
      <diagonal/>
    </border>
    <border>
      <left style="thin">
        <color indexed="64"/>
      </left>
      <right/>
      <top style="medium">
        <color indexed="64"/>
      </top>
      <bottom style="medium">
        <color indexed="64"/>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style="medium">
        <color indexed="64"/>
      </top>
      <bottom style="thin">
        <color theme="0"/>
      </bottom>
      <diagonal/>
    </border>
    <border>
      <left style="medium">
        <color indexed="64"/>
      </left>
      <right style="thin">
        <color theme="0"/>
      </right>
      <top style="medium">
        <color indexed="64"/>
      </top>
      <bottom style="thin">
        <color theme="0"/>
      </bottom>
      <diagonal/>
    </border>
    <border>
      <left/>
      <right style="thin">
        <color theme="0"/>
      </right>
      <top style="medium">
        <color indexed="64"/>
      </top>
      <bottom style="thin">
        <color theme="0"/>
      </bottom>
      <diagonal/>
    </border>
    <border>
      <left/>
      <right style="thin">
        <color theme="0"/>
      </right>
      <top style="thin">
        <color theme="0"/>
      </top>
      <bottom style="thin">
        <color theme="0"/>
      </bottom>
      <diagonal/>
    </border>
    <border>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top style="thin">
        <color theme="0"/>
      </top>
      <bottom style="thin">
        <color theme="0"/>
      </bottom>
      <diagonal/>
    </border>
    <border>
      <left style="thin">
        <color theme="0"/>
      </left>
      <right/>
      <top style="thin">
        <color theme="0"/>
      </top>
      <bottom style="medium">
        <color indexed="64"/>
      </bottom>
      <diagonal/>
    </border>
    <border>
      <left style="thin">
        <color theme="0"/>
      </left>
      <right style="medium">
        <color indexed="64"/>
      </right>
      <top/>
      <bottom style="thin">
        <color theme="0"/>
      </bottom>
      <diagonal/>
    </border>
    <border>
      <left style="thin">
        <color indexed="64"/>
      </left>
      <right style="thin">
        <color indexed="64"/>
      </right>
      <top style="thin">
        <color indexed="64"/>
      </top>
      <bottom style="thin">
        <color indexed="64"/>
      </bottom>
      <diagonal/>
    </border>
    <border>
      <left/>
      <right style="thin">
        <color theme="0"/>
      </right>
      <top style="medium">
        <color indexed="64"/>
      </top>
      <bottom style="medium">
        <color indexed="64"/>
      </bottom>
      <diagonal/>
    </border>
    <border>
      <left style="medium">
        <color indexed="64"/>
      </left>
      <right/>
      <top/>
      <bottom/>
      <diagonal/>
    </border>
    <border>
      <left style="medium">
        <color indexed="64"/>
      </left>
      <right style="thin">
        <color theme="0"/>
      </right>
      <top/>
      <bottom style="thin">
        <color theme="0"/>
      </bottom>
      <diagonal/>
    </border>
    <border>
      <left/>
      <right style="thin">
        <color theme="0"/>
      </right>
      <top/>
      <bottom style="thin">
        <color theme="0"/>
      </bottom>
      <diagonal/>
    </border>
    <border>
      <left style="medium">
        <color indexed="64"/>
      </left>
      <right style="thin">
        <color theme="0"/>
      </right>
      <top/>
      <bottom style="medium">
        <color indexed="64"/>
      </bottom>
      <diagonal/>
    </border>
    <border>
      <left style="thin">
        <color rgb="FFFFFFFF"/>
      </left>
      <right style="thin">
        <color rgb="FFFFFFFF"/>
      </right>
      <top style="thin">
        <color rgb="FFFFFFFF"/>
      </top>
      <bottom style="thin">
        <color rgb="FFFFFFFF"/>
      </bottom>
      <diagonal/>
    </border>
    <border>
      <left style="thin">
        <color rgb="FFFFFFFF"/>
      </left>
      <right style="medium">
        <color indexed="64"/>
      </right>
      <top style="thin">
        <color rgb="FFFFFFFF"/>
      </top>
      <bottom style="thin">
        <color rgb="FFFFFFFF"/>
      </bottom>
      <diagonal/>
    </border>
    <border>
      <left style="thin">
        <color rgb="FFFFFFFF"/>
      </left>
      <right style="thin">
        <color rgb="FFFFFFFF"/>
      </right>
      <top style="thin">
        <color rgb="FFFFFFFF"/>
      </top>
      <bottom style="medium">
        <color indexed="64"/>
      </bottom>
      <diagonal/>
    </border>
    <border>
      <left style="thin">
        <color rgb="FFFFFFFF"/>
      </left>
      <right style="medium">
        <color indexed="64"/>
      </right>
      <top style="thin">
        <color rgb="FFFFFFFF"/>
      </top>
      <bottom style="medium">
        <color indexed="64"/>
      </bottom>
      <diagonal/>
    </border>
    <border>
      <left style="medium">
        <color indexed="64"/>
      </left>
      <right style="medium">
        <color indexed="64"/>
      </right>
      <top style="medium">
        <color indexed="64"/>
      </top>
      <bottom/>
      <diagonal/>
    </border>
    <border>
      <left style="thin">
        <color theme="0"/>
      </left>
      <right style="thin">
        <color theme="0"/>
      </right>
      <top/>
      <bottom style="medium">
        <color indexed="64"/>
      </bottom>
      <diagonal/>
    </border>
    <border>
      <left style="thin">
        <color theme="0"/>
      </left>
      <right style="medium">
        <color indexed="64"/>
      </right>
      <top/>
      <bottom style="medium">
        <color indexed="64"/>
      </bottom>
      <diagonal/>
    </border>
  </borders>
  <cellStyleXfs count="79">
    <xf numFmtId="0" fontId="0" fillId="0" borderId="0"/>
    <xf numFmtId="165" fontId="1" fillId="0" borderId="0" applyFont="0" applyFill="0" applyBorder="0" applyAlignment="0" applyProtection="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7" fillId="0" borderId="0" applyNumberFormat="0" applyFill="0" applyBorder="0" applyAlignment="0" applyProtection="0"/>
    <xf numFmtId="0" fontId="10" fillId="4" borderId="0" applyNumberFormat="0" applyBorder="0" applyAlignment="0" applyProtection="0"/>
    <xf numFmtId="0" fontId="17" fillId="15" borderId="0" applyNumberFormat="0" applyBorder="0" applyAlignment="0" applyProtection="0"/>
    <xf numFmtId="0" fontId="18" fillId="0" borderId="0" applyNumberFormat="0" applyFill="0" applyBorder="0" applyAlignment="0" applyProtection="0"/>
    <xf numFmtId="0" fontId="19" fillId="0" borderId="24" applyNumberFormat="0" applyFill="0" applyAlignment="0" applyProtection="0"/>
    <xf numFmtId="0" fontId="20" fillId="0" borderId="25" applyNumberFormat="0" applyFill="0" applyAlignment="0" applyProtection="0"/>
    <xf numFmtId="0" fontId="21" fillId="0" borderId="26" applyNumberFormat="0" applyFill="0" applyAlignment="0" applyProtection="0"/>
    <xf numFmtId="0" fontId="21" fillId="0" borderId="0" applyNumberFormat="0" applyFill="0" applyBorder="0" applyAlignment="0" applyProtection="0"/>
    <xf numFmtId="0" fontId="22" fillId="16" borderId="0" applyNumberFormat="0" applyBorder="0" applyAlignment="0" applyProtection="0"/>
    <xf numFmtId="0" fontId="23" fillId="17" borderId="27" applyNumberFormat="0" applyAlignment="0" applyProtection="0"/>
    <xf numFmtId="0" fontId="24" fillId="18" borderId="28" applyNumberFormat="0" applyAlignment="0" applyProtection="0"/>
    <xf numFmtId="0" fontId="25" fillId="18" borderId="27" applyNumberFormat="0" applyAlignment="0" applyProtection="0"/>
    <xf numFmtId="0" fontId="26" fillId="0" borderId="29" applyNumberFormat="0" applyFill="0" applyAlignment="0" applyProtection="0"/>
    <xf numFmtId="0" fontId="27" fillId="19" borderId="30"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0" fillId="0" borderId="32" applyNumberFormat="0" applyFill="0" applyAlignment="0" applyProtection="0"/>
    <xf numFmtId="0" fontId="3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32" fillId="0" borderId="0"/>
    <xf numFmtId="165" fontId="32" fillId="0" borderId="0" applyFont="0" applyFill="0" applyBorder="0" applyAlignment="0" applyProtection="0"/>
    <xf numFmtId="164" fontId="32" fillId="0" borderId="0" applyFont="0" applyFill="0" applyBorder="0" applyAlignment="0" applyProtection="0"/>
    <xf numFmtId="0" fontId="33" fillId="0" borderId="0" applyNumberFormat="0" applyFill="0" applyBorder="0" applyAlignment="0" applyProtection="0"/>
    <xf numFmtId="0" fontId="31" fillId="24" borderId="0" applyNumberFormat="0" applyBorder="0" applyAlignment="0" applyProtection="0"/>
    <xf numFmtId="0" fontId="31" fillId="28" borderId="0" applyNumberFormat="0" applyBorder="0" applyAlignment="0" applyProtection="0"/>
    <xf numFmtId="0" fontId="31" fillId="32" borderId="0" applyNumberFormat="0" applyBorder="0" applyAlignment="0" applyProtection="0"/>
    <xf numFmtId="0" fontId="31" fillId="36" borderId="0" applyNumberFormat="0" applyBorder="0" applyAlignment="0" applyProtection="0"/>
    <xf numFmtId="0" fontId="31" fillId="40" borderId="0" applyNumberFormat="0" applyBorder="0" applyAlignment="0" applyProtection="0"/>
    <xf numFmtId="0" fontId="31" fillId="44" borderId="0" applyNumberFormat="0" applyBorder="0" applyAlignment="0" applyProtection="0"/>
    <xf numFmtId="0" fontId="1" fillId="0" borderId="0"/>
    <xf numFmtId="0" fontId="1" fillId="20" borderId="31" applyNumberFormat="0" applyFont="0" applyAlignment="0" applyProtection="0"/>
    <xf numFmtId="165" fontId="1" fillId="0" borderId="0" applyFont="0" applyFill="0" applyBorder="0" applyAlignment="0" applyProtection="0"/>
    <xf numFmtId="9" fontId="32" fillId="0" borderId="0" applyFont="0" applyFill="0" applyBorder="0" applyAlignment="0" applyProtection="0"/>
    <xf numFmtId="0" fontId="1" fillId="0" borderId="0"/>
    <xf numFmtId="0" fontId="1" fillId="0" borderId="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42"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20" borderId="31" applyNumberFormat="0" applyFont="0" applyAlignment="0" applyProtection="0"/>
    <xf numFmtId="0" fontId="34" fillId="0" borderId="0">
      <alignment vertical="center"/>
    </xf>
    <xf numFmtId="165" fontId="34" fillId="0" borderId="0" applyFont="0" applyFill="0" applyBorder="0" applyAlignment="0" applyProtection="0"/>
    <xf numFmtId="0" fontId="31" fillId="29" borderId="0" applyNumberFormat="0" applyBorder="0" applyAlignment="0" applyProtection="0"/>
    <xf numFmtId="0" fontId="31" fillId="41" borderId="0" applyNumberFormat="0" applyBorder="0" applyAlignment="0" applyProtection="0"/>
    <xf numFmtId="165" fontId="1" fillId="0" borderId="0" applyFont="0" applyFill="0" applyBorder="0" applyAlignment="0" applyProtection="0"/>
    <xf numFmtId="0" fontId="2" fillId="0" borderId="0"/>
    <xf numFmtId="0" fontId="35" fillId="0" borderId="0"/>
  </cellStyleXfs>
  <cellXfs count="299">
    <xf numFmtId="0" fontId="0" fillId="0" borderId="0" xfId="0"/>
    <xf numFmtId="0" fontId="2" fillId="0" borderId="0" xfId="3"/>
    <xf numFmtId="0" fontId="2" fillId="0" borderId="0" xfId="3" applyAlignment="1">
      <alignment horizontal="center"/>
    </xf>
    <xf numFmtId="166" fontId="2" fillId="0" borderId="0" xfId="3" applyNumberFormat="1"/>
    <xf numFmtId="0" fontId="2" fillId="0" borderId="0" xfId="3" applyAlignment="1">
      <alignment horizontal="right"/>
    </xf>
    <xf numFmtId="4" fontId="2" fillId="0" borderId="0" xfId="3" applyNumberFormat="1"/>
    <xf numFmtId="0" fontId="2" fillId="2" borderId="0" xfId="3" applyFill="1"/>
    <xf numFmtId="3" fontId="2" fillId="0" borderId="0" xfId="3" applyNumberFormat="1"/>
    <xf numFmtId="1" fontId="2" fillId="0" borderId="0" xfId="3" applyNumberFormat="1" applyAlignment="1">
      <alignment horizontal="left"/>
    </xf>
    <xf numFmtId="0" fontId="2" fillId="3" borderId="0" xfId="3" applyFill="1"/>
    <xf numFmtId="3" fontId="2" fillId="3" borderId="0" xfId="3" applyNumberFormat="1" applyFill="1"/>
    <xf numFmtId="1" fontId="3" fillId="3" borderId="0" xfId="3" applyNumberFormat="1" applyFont="1" applyFill="1" applyAlignment="1">
      <alignment horizontal="left"/>
    </xf>
    <xf numFmtId="168" fontId="2" fillId="0" borderId="0" xfId="1" applyNumberFormat="1" applyFont="1"/>
    <xf numFmtId="0" fontId="2" fillId="0" borderId="0" xfId="3" applyAlignment="1">
      <alignment vertical="center"/>
    </xf>
    <xf numFmtId="2" fontId="4" fillId="0" borderId="1" xfId="3" applyNumberFormat="1" applyFont="1" applyBorder="1" applyAlignment="1">
      <alignment horizontal="center" vertical="center" wrapText="1"/>
    </xf>
    <xf numFmtId="0" fontId="4" fillId="0" borderId="1" xfId="3" applyFont="1" applyBorder="1" applyAlignment="1">
      <alignment vertical="center"/>
    </xf>
    <xf numFmtId="166" fontId="4" fillId="0" borderId="1" xfId="3" applyNumberFormat="1" applyFont="1" applyBorder="1" applyAlignment="1">
      <alignment vertical="center"/>
    </xf>
    <xf numFmtId="0" fontId="4" fillId="0" borderId="1" xfId="3" applyFont="1" applyBorder="1" applyAlignment="1">
      <alignment horizontal="left" vertical="center"/>
    </xf>
    <xf numFmtId="0" fontId="5" fillId="0" borderId="0" xfId="3" applyFont="1"/>
    <xf numFmtId="166" fontId="4" fillId="0" borderId="0" xfId="3" applyNumberFormat="1" applyFont="1"/>
    <xf numFmtId="0" fontId="6" fillId="0" borderId="0" xfId="3" applyFont="1"/>
    <xf numFmtId="166" fontId="8" fillId="0" borderId="0" xfId="3" applyNumberFormat="1" applyFont="1"/>
    <xf numFmtId="166" fontId="2" fillId="2" borderId="0" xfId="3" applyNumberFormat="1" applyFill="1"/>
    <xf numFmtId="0" fontId="4" fillId="0" borderId="0" xfId="3" applyFont="1" applyAlignment="1">
      <alignment horizontal="right"/>
    </xf>
    <xf numFmtId="0" fontId="4" fillId="0" borderId="0" xfId="3" applyFont="1"/>
    <xf numFmtId="9" fontId="2" fillId="0" borderId="0" xfId="3" applyNumberFormat="1"/>
    <xf numFmtId="168" fontId="4" fillId="0" borderId="1" xfId="1" applyNumberFormat="1" applyFont="1" applyBorder="1" applyAlignment="1">
      <alignment horizontal="center" vertical="center" wrapText="1"/>
    </xf>
    <xf numFmtId="168" fontId="2" fillId="0" borderId="0" xfId="1" applyNumberFormat="1" applyFont="1" applyAlignment="1">
      <alignment horizontal="center"/>
    </xf>
    <xf numFmtId="0" fontId="0" fillId="0" borderId="9" xfId="0" applyBorder="1"/>
    <xf numFmtId="0" fontId="0" fillId="0" borderId="10" xfId="0" applyBorder="1"/>
    <xf numFmtId="0" fontId="11" fillId="0" borderId="8" xfId="0" applyFont="1" applyBorder="1" applyAlignment="1">
      <alignment horizontal="center" vertical="center"/>
    </xf>
    <xf numFmtId="0" fontId="15" fillId="0" borderId="0" xfId="0" applyFont="1"/>
    <xf numFmtId="0" fontId="0" fillId="0" borderId="0" xfId="0" applyAlignment="1">
      <alignment horizontal="center"/>
    </xf>
    <xf numFmtId="0" fontId="11" fillId="0" borderId="14" xfId="0" applyFont="1" applyBorder="1" applyAlignment="1">
      <alignment horizontal="center" vertical="center"/>
    </xf>
    <xf numFmtId="168" fontId="4" fillId="0" borderId="1" xfId="1" applyNumberFormat="1" applyFont="1" applyBorder="1" applyAlignment="1">
      <alignment horizontal="right" vertical="center" wrapText="1"/>
    </xf>
    <xf numFmtId="0" fontId="4" fillId="0" borderId="1" xfId="3" applyFont="1" applyBorder="1" applyAlignment="1">
      <alignment horizontal="center" vertical="center" wrapText="1"/>
    </xf>
    <xf numFmtId="0" fontId="37" fillId="0" borderId="0" xfId="0" applyFont="1"/>
    <xf numFmtId="9" fontId="37" fillId="0" borderId="0" xfId="0" applyNumberFormat="1" applyFont="1"/>
    <xf numFmtId="0" fontId="39" fillId="45" borderId="0" xfId="3" applyFont="1" applyFill="1" applyAlignment="1">
      <alignment horizontal="left"/>
    </xf>
    <xf numFmtId="0" fontId="2" fillId="45" borderId="0" xfId="3" applyFill="1"/>
    <xf numFmtId="166" fontId="2" fillId="45" borderId="0" xfId="3" applyNumberFormat="1" applyFill="1"/>
    <xf numFmtId="2" fontId="2" fillId="45" borderId="0" xfId="3" applyNumberFormat="1" applyFill="1"/>
    <xf numFmtId="168" fontId="2" fillId="45" borderId="0" xfId="1" applyNumberFormat="1" applyFont="1" applyFill="1" applyAlignment="1">
      <alignment horizontal="center"/>
    </xf>
    <xf numFmtId="168" fontId="2" fillId="45" borderId="0" xfId="1" applyNumberFormat="1" applyFont="1" applyFill="1" applyAlignment="1">
      <alignment horizontal="right"/>
    </xf>
    <xf numFmtId="0" fontId="2" fillId="46" borderId="0" xfId="3" applyFill="1"/>
    <xf numFmtId="169" fontId="2" fillId="0" borderId="0" xfId="3" applyNumberFormat="1" applyAlignment="1">
      <alignment horizontal="right"/>
    </xf>
    <xf numFmtId="167" fontId="2" fillId="0" borderId="0" xfId="3" applyNumberFormat="1" applyAlignment="1">
      <alignment horizontal="right"/>
    </xf>
    <xf numFmtId="1" fontId="39" fillId="45" borderId="0" xfId="3" applyNumberFormat="1" applyFont="1" applyFill="1" applyAlignment="1">
      <alignment horizontal="left"/>
    </xf>
    <xf numFmtId="3" fontId="2" fillId="45" borderId="0" xfId="3" applyNumberFormat="1" applyFill="1"/>
    <xf numFmtId="0" fontId="2" fillId="45" borderId="0" xfId="3" applyFill="1" applyAlignment="1">
      <alignment horizontal="center"/>
    </xf>
    <xf numFmtId="3" fontId="38" fillId="0" borderId="0" xfId="4" applyNumberFormat="1" applyFont="1"/>
    <xf numFmtId="0" fontId="2" fillId="45" borderId="0" xfId="3" applyFill="1" applyAlignment="1">
      <alignment horizontal="right"/>
    </xf>
    <xf numFmtId="0" fontId="2" fillId="0" borderId="0" xfId="3" applyAlignment="1">
      <alignment horizontal="center" vertical="center"/>
    </xf>
    <xf numFmtId="166" fontId="2" fillId="3" borderId="0" xfId="3" applyNumberFormat="1" applyFill="1"/>
    <xf numFmtId="0" fontId="2" fillId="3" borderId="0" xfId="3" applyFill="1" applyAlignment="1">
      <alignment horizontal="center"/>
    </xf>
    <xf numFmtId="0" fontId="3" fillId="3" borderId="0" xfId="3" applyFont="1" applyFill="1" applyAlignment="1">
      <alignment horizontal="center"/>
    </xf>
    <xf numFmtId="0" fontId="8" fillId="0" borderId="36" xfId="3" applyFont="1" applyBorder="1" applyAlignment="1">
      <alignment horizontal="center"/>
    </xf>
    <xf numFmtId="49" fontId="2" fillId="0" borderId="0" xfId="3" applyNumberFormat="1" applyAlignment="1">
      <alignment horizontal="right"/>
    </xf>
    <xf numFmtId="49" fontId="2" fillId="3" borderId="0" xfId="1" applyNumberFormat="1" applyFont="1" applyFill="1" applyAlignment="1">
      <alignment horizontal="center"/>
    </xf>
    <xf numFmtId="2" fontId="2" fillId="45" borderId="0" xfId="3" applyNumberFormat="1" applyFill="1" applyAlignment="1">
      <alignment horizontal="center" vertical="center"/>
    </xf>
    <xf numFmtId="0" fontId="2" fillId="45" borderId="0" xfId="3" applyFill="1" applyAlignment="1">
      <alignment horizontal="center" vertical="center"/>
    </xf>
    <xf numFmtId="0" fontId="2" fillId="3" borderId="0" xfId="3" applyFill="1" applyAlignment="1">
      <alignment horizontal="center" vertical="center"/>
    </xf>
    <xf numFmtId="166" fontId="7" fillId="2" borderId="0" xfId="5" applyNumberFormat="1" applyFill="1"/>
    <xf numFmtId="1" fontId="2" fillId="0" borderId="0" xfId="3" applyNumberFormat="1" applyFill="1" applyAlignment="1">
      <alignment horizontal="left"/>
    </xf>
    <xf numFmtId="3" fontId="2" fillId="0" borderId="0" xfId="3" applyNumberFormat="1" applyFill="1"/>
    <xf numFmtId="168" fontId="2" fillId="3" borderId="0" xfId="1" applyNumberFormat="1" applyFont="1" applyFill="1" applyAlignment="1">
      <alignment horizontal="center"/>
    </xf>
    <xf numFmtId="166" fontId="41" fillId="0" borderId="0" xfId="3" applyNumberFormat="1" applyFont="1"/>
    <xf numFmtId="0" fontId="8" fillId="0" borderId="0" xfId="3" applyFont="1"/>
    <xf numFmtId="0" fontId="8" fillId="2" borderId="0" xfId="3" applyFont="1" applyFill="1"/>
    <xf numFmtId="166" fontId="2" fillId="0" borderId="0" xfId="3" applyNumberFormat="1" applyFont="1"/>
    <xf numFmtId="0" fontId="42" fillId="0" borderId="8" xfId="0" applyFont="1" applyBorder="1" applyAlignment="1">
      <alignment horizontal="center" vertical="center"/>
    </xf>
    <xf numFmtId="0" fontId="42" fillId="0" borderId="8" xfId="0" applyFont="1" applyBorder="1" applyAlignment="1">
      <alignment horizontal="center"/>
    </xf>
    <xf numFmtId="3" fontId="42" fillId="0" borderId="8" xfId="1" applyNumberFormat="1" applyFont="1" applyBorder="1" applyAlignment="1">
      <alignment horizontal="center" vertical="center"/>
    </xf>
    <xf numFmtId="164" fontId="42" fillId="0" borderId="8" xfId="2" applyFont="1" applyBorder="1" applyAlignment="1">
      <alignment horizontal="center"/>
    </xf>
    <xf numFmtId="3" fontId="42" fillId="0" borderId="8" xfId="0" applyNumberFormat="1" applyFont="1" applyBorder="1" applyAlignment="1">
      <alignment horizontal="center"/>
    </xf>
    <xf numFmtId="0" fontId="42" fillId="5" borderId="6" xfId="0" applyFont="1" applyFill="1" applyBorder="1" applyAlignment="1">
      <alignment horizontal="center" vertical="center"/>
    </xf>
    <xf numFmtId="0" fontId="43" fillId="5" borderId="5" xfId="0" applyFont="1" applyFill="1" applyBorder="1" applyAlignment="1">
      <alignment horizontal="center"/>
    </xf>
    <xf numFmtId="168" fontId="43" fillId="5" borderId="33" xfId="1" applyNumberFormat="1" applyFont="1" applyFill="1" applyBorder="1" applyAlignment="1">
      <alignment horizontal="center"/>
    </xf>
    <xf numFmtId="164" fontId="44" fillId="5" borderId="7" xfId="2" applyFont="1" applyFill="1" applyBorder="1"/>
    <xf numFmtId="0" fontId="43" fillId="5" borderId="21" xfId="0" applyFont="1" applyFill="1" applyBorder="1" applyAlignment="1">
      <alignment horizontal="center"/>
    </xf>
    <xf numFmtId="3" fontId="44" fillId="5" borderId="7" xfId="0" applyNumberFormat="1" applyFont="1" applyFill="1" applyBorder="1" applyAlignment="1">
      <alignment horizontal="center"/>
    </xf>
    <xf numFmtId="168" fontId="44" fillId="5" borderId="5" xfId="1" applyNumberFormat="1" applyFont="1" applyFill="1" applyBorder="1" applyAlignment="1">
      <alignment horizontal="center"/>
    </xf>
    <xf numFmtId="164" fontId="44" fillId="5" borderId="35" xfId="2" applyFont="1" applyFill="1" applyBorder="1"/>
    <xf numFmtId="0" fontId="42" fillId="6" borderId="6" xfId="0" applyFont="1" applyFill="1" applyBorder="1" applyAlignment="1">
      <alignment horizontal="center" vertical="center"/>
    </xf>
    <xf numFmtId="0" fontId="44" fillId="6" borderId="5" xfId="0" applyFont="1" applyFill="1" applyBorder="1" applyAlignment="1">
      <alignment horizontal="center"/>
    </xf>
    <xf numFmtId="168" fontId="44" fillId="6" borderId="33" xfId="1" applyNumberFormat="1" applyFont="1" applyFill="1" applyBorder="1" applyAlignment="1">
      <alignment horizontal="center"/>
    </xf>
    <xf numFmtId="164" fontId="44" fillId="6" borderId="5" xfId="2" applyFont="1" applyFill="1" applyBorder="1"/>
    <xf numFmtId="0" fontId="44" fillId="6" borderId="21" xfId="0" applyFont="1" applyFill="1" applyBorder="1" applyAlignment="1">
      <alignment horizontal="center"/>
    </xf>
    <xf numFmtId="3" fontId="44" fillId="6" borderId="5" xfId="0" applyNumberFormat="1" applyFont="1" applyFill="1" applyBorder="1" applyAlignment="1">
      <alignment horizontal="center"/>
    </xf>
    <xf numFmtId="168" fontId="44" fillId="6" borderId="5" xfId="1" applyNumberFormat="1" applyFont="1" applyFill="1" applyBorder="1" applyAlignment="1">
      <alignment horizontal="center"/>
    </xf>
    <xf numFmtId="164" fontId="44" fillId="6" borderId="16" xfId="2" applyFont="1" applyFill="1" applyBorder="1"/>
    <xf numFmtId="0" fontId="44" fillId="5" borderId="5" xfId="0" applyFont="1" applyFill="1" applyBorder="1" applyAlignment="1">
      <alignment horizontal="center"/>
    </xf>
    <xf numFmtId="168" fontId="44" fillId="5" borderId="33" xfId="1" applyNumberFormat="1" applyFont="1" applyFill="1" applyBorder="1" applyAlignment="1">
      <alignment horizontal="center"/>
    </xf>
    <xf numFmtId="164" fontId="44" fillId="5" borderId="5" xfId="2" applyFont="1" applyFill="1" applyBorder="1"/>
    <xf numFmtId="0" fontId="44" fillId="5" borderId="21" xfId="0" applyFont="1" applyFill="1" applyBorder="1" applyAlignment="1">
      <alignment horizontal="center"/>
    </xf>
    <xf numFmtId="3" fontId="44" fillId="5" borderId="5" xfId="0" applyNumberFormat="1" applyFont="1" applyFill="1" applyBorder="1" applyAlignment="1">
      <alignment horizontal="center"/>
    </xf>
    <xf numFmtId="164" fontId="44" fillId="5" borderId="16" xfId="2" applyFont="1" applyFill="1" applyBorder="1"/>
    <xf numFmtId="0" fontId="42" fillId="6" borderId="3" xfId="0" applyFont="1" applyFill="1" applyBorder="1" applyAlignment="1">
      <alignment horizontal="center" vertical="center"/>
    </xf>
    <xf numFmtId="0" fontId="44" fillId="6" borderId="2" xfId="0" applyFont="1" applyFill="1" applyBorder="1" applyAlignment="1">
      <alignment horizontal="center"/>
    </xf>
    <xf numFmtId="168" fontId="44" fillId="6" borderId="34" xfId="1" applyNumberFormat="1" applyFont="1" applyFill="1" applyBorder="1" applyAlignment="1">
      <alignment horizontal="center"/>
    </xf>
    <xf numFmtId="164" fontId="44" fillId="6" borderId="2" xfId="2" applyFont="1" applyFill="1" applyBorder="1"/>
    <xf numFmtId="0" fontId="44" fillId="6" borderId="22" xfId="0" applyFont="1" applyFill="1" applyBorder="1" applyAlignment="1">
      <alignment horizontal="center"/>
    </xf>
    <xf numFmtId="3" fontId="44" fillId="6" borderId="2" xfId="0" applyNumberFormat="1" applyFont="1" applyFill="1" applyBorder="1" applyAlignment="1">
      <alignment horizontal="center"/>
    </xf>
    <xf numFmtId="168" fontId="44" fillId="6" borderId="2" xfId="1" applyNumberFormat="1" applyFont="1" applyFill="1" applyBorder="1" applyAlignment="1">
      <alignment horizontal="center"/>
    </xf>
    <xf numFmtId="164" fontId="44" fillId="6" borderId="23" xfId="2" applyFont="1" applyFill="1" applyBorder="1"/>
    <xf numFmtId="0" fontId="42" fillId="5" borderId="3" xfId="0" applyFont="1" applyFill="1" applyBorder="1" applyAlignment="1">
      <alignment horizontal="center" vertical="center"/>
    </xf>
    <xf numFmtId="0" fontId="44" fillId="5" borderId="2" xfId="0" applyFont="1" applyFill="1" applyBorder="1" applyAlignment="1">
      <alignment horizontal="center"/>
    </xf>
    <xf numFmtId="168" fontId="44" fillId="5" borderId="2" xfId="1" applyNumberFormat="1" applyFont="1" applyFill="1" applyBorder="1" applyAlignment="1">
      <alignment horizontal="center"/>
    </xf>
    <xf numFmtId="164" fontId="44" fillId="5" borderId="2" xfId="2" applyFont="1" applyFill="1" applyBorder="1"/>
    <xf numFmtId="0" fontId="44" fillId="5" borderId="22" xfId="0" applyFont="1" applyFill="1" applyBorder="1" applyAlignment="1">
      <alignment horizontal="center"/>
    </xf>
    <xf numFmtId="164" fontId="44" fillId="5" borderId="23" xfId="2" applyFont="1" applyFill="1" applyBorder="1"/>
    <xf numFmtId="3" fontId="44" fillId="6" borderId="5" xfId="1" applyNumberFormat="1" applyFont="1" applyFill="1" applyBorder="1" applyAlignment="1">
      <alignment horizontal="center" vertical="center"/>
    </xf>
    <xf numFmtId="3" fontId="44" fillId="5" borderId="5" xfId="1" applyNumberFormat="1" applyFont="1" applyFill="1" applyBorder="1" applyAlignment="1">
      <alignment horizontal="center" vertical="center"/>
    </xf>
    <xf numFmtId="3" fontId="44" fillId="6" borderId="2" xfId="1" applyNumberFormat="1" applyFont="1" applyFill="1" applyBorder="1" applyAlignment="1">
      <alignment horizontal="center" vertical="center"/>
    </xf>
    <xf numFmtId="0" fontId="45" fillId="0" borderId="0" xfId="0" applyFont="1"/>
    <xf numFmtId="0" fontId="42" fillId="5" borderId="19" xfId="0" applyFont="1" applyFill="1" applyBorder="1" applyAlignment="1">
      <alignment horizontal="center" vertical="center"/>
    </xf>
    <xf numFmtId="0" fontId="44" fillId="5" borderId="18" xfId="0" applyFont="1" applyFill="1" applyBorder="1" applyAlignment="1">
      <alignment horizontal="center"/>
    </xf>
    <xf numFmtId="168" fontId="44" fillId="5" borderId="18" xfId="1" applyNumberFormat="1" applyFont="1" applyFill="1" applyBorder="1" applyAlignment="1">
      <alignment horizontal="center"/>
    </xf>
    <xf numFmtId="164" fontId="44" fillId="5" borderId="18" xfId="2" applyFont="1" applyFill="1" applyBorder="1"/>
    <xf numFmtId="0" fontId="44" fillId="5" borderId="20" xfId="0" applyFont="1" applyFill="1" applyBorder="1" applyAlignment="1">
      <alignment horizontal="center"/>
    </xf>
    <xf numFmtId="164" fontId="44" fillId="5" borderId="17" xfId="2" applyFont="1" applyFill="1" applyBorder="1"/>
    <xf numFmtId="0" fontId="2" fillId="5" borderId="18" xfId="3" applyFont="1" applyFill="1" applyBorder="1" applyAlignment="1">
      <alignment horizontal="center"/>
    </xf>
    <xf numFmtId="0" fontId="2" fillId="6" borderId="5" xfId="3" applyFont="1" applyFill="1" applyBorder="1" applyAlignment="1">
      <alignment horizontal="center"/>
    </xf>
    <xf numFmtId="0" fontId="2" fillId="5" borderId="5" xfId="3" applyFont="1" applyFill="1" applyBorder="1" applyAlignment="1">
      <alignment horizontal="center"/>
    </xf>
    <xf numFmtId="168" fontId="43" fillId="5" borderId="5" xfId="1" applyNumberFormat="1" applyFont="1" applyFill="1" applyBorder="1" applyAlignment="1">
      <alignment horizontal="center"/>
    </xf>
    <xf numFmtId="1" fontId="42" fillId="0" borderId="8" xfId="1" applyNumberFormat="1" applyFont="1" applyBorder="1" applyAlignment="1">
      <alignment horizontal="center" vertical="center"/>
    </xf>
    <xf numFmtId="164" fontId="42" fillId="0" borderId="37" xfId="2" applyFont="1" applyBorder="1" applyAlignment="1">
      <alignment horizontal="center"/>
    </xf>
    <xf numFmtId="1" fontId="42" fillId="0" borderId="8" xfId="0" applyNumberFormat="1" applyFont="1" applyBorder="1" applyAlignment="1">
      <alignment horizontal="center"/>
    </xf>
    <xf numFmtId="164" fontId="42" fillId="0" borderId="11" xfId="2" applyFont="1" applyBorder="1" applyAlignment="1">
      <alignment horizontal="center"/>
    </xf>
    <xf numFmtId="0" fontId="45" fillId="0" borderId="4" xfId="0" applyFont="1" applyBorder="1"/>
    <xf numFmtId="43" fontId="2" fillId="0" borderId="0" xfId="3" applyNumberFormat="1"/>
    <xf numFmtId="170" fontId="2" fillId="0" borderId="0" xfId="1" applyNumberFormat="1" applyFont="1" applyAlignment="1">
      <alignment horizontal="right"/>
    </xf>
    <xf numFmtId="170" fontId="2" fillId="0" borderId="0" xfId="1" applyNumberFormat="1" applyFont="1"/>
    <xf numFmtId="0" fontId="2" fillId="2" borderId="0" xfId="3" applyNumberFormat="1" applyFill="1" applyAlignment="1">
      <alignment horizontal="center"/>
    </xf>
    <xf numFmtId="166" fontId="46" fillId="0" borderId="1" xfId="3" applyNumberFormat="1" applyFont="1" applyBorder="1" applyAlignment="1">
      <alignment horizontal="center" vertical="center"/>
    </xf>
    <xf numFmtId="0" fontId="7" fillId="0" borderId="0" xfId="5"/>
    <xf numFmtId="17" fontId="2" fillId="0" borderId="0" xfId="3" applyNumberFormat="1" applyAlignment="1">
      <alignment horizontal="right"/>
    </xf>
    <xf numFmtId="166" fontId="2" fillId="0" borderId="0" xfId="3" applyNumberFormat="1" applyFill="1"/>
    <xf numFmtId="0" fontId="42" fillId="5" borderId="39" xfId="0" applyFont="1" applyFill="1" applyBorder="1" applyAlignment="1">
      <alignment horizontal="center" vertical="center"/>
    </xf>
    <xf numFmtId="0" fontId="44" fillId="5" borderId="7" xfId="0" applyFont="1" applyFill="1" applyBorder="1" applyAlignment="1">
      <alignment horizontal="center"/>
    </xf>
    <xf numFmtId="168" fontId="44" fillId="5" borderId="7" xfId="1" applyNumberFormat="1" applyFont="1" applyFill="1" applyBorder="1" applyAlignment="1">
      <alignment horizontal="center"/>
    </xf>
    <xf numFmtId="0" fontId="44" fillId="5" borderId="40" xfId="0" applyFont="1" applyFill="1" applyBorder="1" applyAlignment="1">
      <alignment horizontal="center"/>
    </xf>
    <xf numFmtId="1" fontId="44" fillId="5" borderId="7" xfId="1" applyNumberFormat="1" applyFont="1" applyFill="1" applyBorder="1" applyAlignment="1">
      <alignment horizontal="center"/>
    </xf>
    <xf numFmtId="1" fontId="44" fillId="6" borderId="5" xfId="1" applyNumberFormat="1" applyFont="1" applyFill="1" applyBorder="1" applyAlignment="1">
      <alignment horizontal="center" vertical="center"/>
    </xf>
    <xf numFmtId="1" fontId="44" fillId="5" borderId="18" xfId="1" applyNumberFormat="1" applyFont="1" applyFill="1" applyBorder="1" applyAlignment="1">
      <alignment horizontal="center"/>
    </xf>
    <xf numFmtId="1" fontId="44" fillId="6" borderId="5" xfId="1" applyNumberFormat="1" applyFont="1" applyFill="1" applyBorder="1" applyAlignment="1">
      <alignment horizontal="center"/>
    </xf>
    <xf numFmtId="1" fontId="44" fillId="5" borderId="5" xfId="1" applyNumberFormat="1" applyFont="1" applyFill="1" applyBorder="1" applyAlignment="1">
      <alignment horizontal="center"/>
    </xf>
    <xf numFmtId="1" fontId="44" fillId="6" borderId="2" xfId="1" applyNumberFormat="1" applyFont="1" applyFill="1" applyBorder="1" applyAlignment="1">
      <alignment horizontal="center"/>
    </xf>
    <xf numFmtId="1" fontId="44" fillId="5" borderId="2" xfId="1" applyNumberFormat="1" applyFont="1" applyFill="1" applyBorder="1" applyAlignment="1">
      <alignment horizontal="center"/>
    </xf>
    <xf numFmtId="0" fontId="12" fillId="14" borderId="13" xfId="0" applyFont="1" applyFill="1" applyBorder="1" applyAlignment="1">
      <alignment vertical="center"/>
    </xf>
    <xf numFmtId="0" fontId="13" fillId="14" borderId="12" xfId="0" applyFont="1" applyFill="1" applyBorder="1" applyAlignment="1">
      <alignment vertical="center"/>
    </xf>
    <xf numFmtId="0" fontId="13" fillId="10" borderId="12" xfId="0" applyFont="1" applyFill="1" applyBorder="1" applyAlignment="1">
      <alignment vertical="center"/>
    </xf>
    <xf numFmtId="0" fontId="13" fillId="10" borderId="11" xfId="0" applyFont="1" applyFill="1" applyBorder="1" applyAlignment="1">
      <alignment vertical="center"/>
    </xf>
    <xf numFmtId="0" fontId="13" fillId="0" borderId="12" xfId="0" applyFont="1" applyBorder="1" applyAlignment="1">
      <alignment vertical="center"/>
    </xf>
    <xf numFmtId="0" fontId="13" fillId="0" borderId="11" xfId="0" applyFont="1" applyBorder="1" applyAlignment="1">
      <alignment vertical="center"/>
    </xf>
    <xf numFmtId="0" fontId="49" fillId="0" borderId="13" xfId="0" applyFont="1" applyBorder="1" applyAlignment="1">
      <alignment vertical="center"/>
    </xf>
    <xf numFmtId="0" fontId="50" fillId="0" borderId="12" xfId="0" applyFont="1" applyBorder="1" applyAlignment="1">
      <alignment vertical="center"/>
    </xf>
    <xf numFmtId="0" fontId="42" fillId="6" borderId="41" xfId="0" applyFont="1" applyFill="1" applyBorder="1" applyAlignment="1">
      <alignment horizontal="center" vertical="center"/>
    </xf>
    <xf numFmtId="0" fontId="44" fillId="6" borderId="0" xfId="0" applyFont="1" applyFill="1" applyAlignment="1">
      <alignment horizontal="center" vertical="center"/>
    </xf>
    <xf numFmtId="0" fontId="44" fillId="6" borderId="1" xfId="0" applyFont="1" applyFill="1" applyBorder="1" applyAlignment="1">
      <alignment horizontal="center" vertical="center"/>
    </xf>
    <xf numFmtId="168" fontId="44" fillId="5" borderId="34" xfId="1" applyNumberFormat="1" applyFont="1" applyFill="1" applyBorder="1" applyAlignment="1">
      <alignment horizontal="center"/>
    </xf>
    <xf numFmtId="164" fontId="44" fillId="5" borderId="2" xfId="2" applyFont="1" applyFill="1" applyBorder="1" applyAlignment="1">
      <alignment horizontal="center"/>
    </xf>
    <xf numFmtId="164" fontId="44" fillId="5" borderId="23" xfId="2" applyFont="1" applyFill="1" applyBorder="1" applyAlignment="1">
      <alignment horizontal="center"/>
    </xf>
    <xf numFmtId="1" fontId="0" fillId="0" borderId="0" xfId="0" applyNumberFormat="1" applyAlignment="1">
      <alignment horizontal="left"/>
    </xf>
    <xf numFmtId="0" fontId="8" fillId="3" borderId="0" xfId="3" applyFont="1" applyFill="1"/>
    <xf numFmtId="0" fontId="2" fillId="0" borderId="0" xfId="3" applyFont="1" applyAlignment="1">
      <alignment horizontal="center"/>
    </xf>
    <xf numFmtId="166" fontId="42" fillId="0" borderId="8" xfId="2" applyNumberFormat="1" applyFont="1" applyBorder="1" applyAlignment="1">
      <alignment horizontal="center" vertical="center"/>
    </xf>
    <xf numFmtId="164" fontId="44" fillId="5" borderId="16" xfId="2" applyFont="1" applyFill="1" applyBorder="1" applyAlignment="1">
      <alignment horizontal="center"/>
    </xf>
    <xf numFmtId="168" fontId="52" fillId="51" borderId="42" xfId="1" applyNumberFormat="1" applyFont="1" applyFill="1" applyBorder="1" applyAlignment="1">
      <alignment horizontal="center"/>
    </xf>
    <xf numFmtId="164" fontId="52" fillId="51" borderId="43" xfId="2" applyFont="1" applyFill="1" applyBorder="1" applyAlignment="1">
      <alignment horizontal="center"/>
    </xf>
    <xf numFmtId="164" fontId="44" fillId="5" borderId="5" xfId="2" applyFont="1" applyFill="1" applyBorder="1" applyAlignment="1">
      <alignment horizontal="center"/>
    </xf>
    <xf numFmtId="164" fontId="44" fillId="6" borderId="5" xfId="2" applyFont="1" applyFill="1" applyBorder="1" applyAlignment="1">
      <alignment horizontal="center"/>
    </xf>
    <xf numFmtId="168" fontId="52" fillId="51" borderId="44" xfId="1" applyNumberFormat="1" applyFont="1" applyFill="1" applyBorder="1" applyAlignment="1">
      <alignment horizontal="center"/>
    </xf>
    <xf numFmtId="164" fontId="44" fillId="6" borderId="2" xfId="2" applyFont="1" applyFill="1" applyBorder="1" applyAlignment="1">
      <alignment horizontal="center"/>
    </xf>
    <xf numFmtId="164" fontId="52" fillId="51" borderId="45" xfId="2" applyFont="1" applyFill="1" applyBorder="1" applyAlignment="1">
      <alignment horizontal="center"/>
    </xf>
    <xf numFmtId="0" fontId="2" fillId="0" borderId="0" xfId="3" applyFont="1"/>
    <xf numFmtId="0" fontId="5" fillId="0" borderId="0" xfId="3" applyFont="1" applyAlignment="1">
      <alignment horizontal="right"/>
    </xf>
    <xf numFmtId="0" fontId="5" fillId="0" borderId="0" xfId="3" applyFont="1" applyAlignment="1">
      <alignment horizontal="left"/>
    </xf>
    <xf numFmtId="1" fontId="36" fillId="0" borderId="0" xfId="3" applyNumberFormat="1" applyFont="1" applyAlignment="1">
      <alignment horizontal="left"/>
    </xf>
    <xf numFmtId="1" fontId="2" fillId="0" borderId="0" xfId="3" applyNumberFormat="1" applyFont="1" applyFill="1" applyBorder="1" applyAlignment="1">
      <alignment horizontal="left"/>
    </xf>
    <xf numFmtId="0" fontId="2" fillId="0" borderId="0" xfId="3" applyFont="1" applyFill="1" applyBorder="1"/>
    <xf numFmtId="0" fontId="36" fillId="0" borderId="0" xfId="3" applyFont="1" applyFill="1" applyBorder="1"/>
    <xf numFmtId="168" fontId="2" fillId="0" borderId="0" xfId="1" applyNumberFormat="1" applyFont="1" applyFill="1" applyBorder="1"/>
    <xf numFmtId="0" fontId="2" fillId="46" borderId="0" xfId="3" applyFont="1" applyFill="1" applyBorder="1"/>
    <xf numFmtId="168" fontId="2" fillId="3" borderId="0" xfId="1" applyNumberFormat="1" applyFont="1" applyFill="1"/>
    <xf numFmtId="0" fontId="36" fillId="0" borderId="0" xfId="3" applyFont="1"/>
    <xf numFmtId="168" fontId="2" fillId="49" borderId="0" xfId="1" applyNumberFormat="1" applyFont="1" applyFill="1"/>
    <xf numFmtId="0" fontId="2" fillId="2" borderId="0" xfId="3" applyFill="1" applyAlignment="1">
      <alignment horizontal="center"/>
    </xf>
    <xf numFmtId="166" fontId="36" fillId="0" borderId="0" xfId="3" applyNumberFormat="1" applyFont="1"/>
    <xf numFmtId="0" fontId="36" fillId="0" borderId="0" xfId="3" applyFont="1" applyFill="1"/>
    <xf numFmtId="168" fontId="36" fillId="0" borderId="0" xfId="1" applyNumberFormat="1" applyFont="1"/>
    <xf numFmtId="0" fontId="36" fillId="46" borderId="0" xfId="3" applyFont="1" applyFill="1"/>
    <xf numFmtId="0" fontId="9" fillId="0" borderId="0" xfId="3" applyFont="1" applyAlignment="1">
      <alignment horizontal="center" vertical="center"/>
    </xf>
    <xf numFmtId="9" fontId="2" fillId="0" borderId="0" xfId="3" applyNumberFormat="1" applyAlignment="1">
      <alignment vertical="center"/>
    </xf>
    <xf numFmtId="166" fontId="2" fillId="0" borderId="0" xfId="3" applyNumberFormat="1" applyAlignment="1">
      <alignment horizontal="center" vertical="center"/>
    </xf>
    <xf numFmtId="166" fontId="2" fillId="45" borderId="0" xfId="3" applyNumberFormat="1" applyFill="1" applyAlignment="1">
      <alignment vertical="center"/>
    </xf>
    <xf numFmtId="17" fontId="36" fillId="0" borderId="0" xfId="3" applyNumberFormat="1" applyFont="1" applyAlignment="1">
      <alignment horizontal="center" vertical="center"/>
    </xf>
    <xf numFmtId="166" fontId="2" fillId="3" borderId="0" xfId="3" applyNumberFormat="1" applyFill="1" applyAlignment="1">
      <alignment vertical="center"/>
    </xf>
    <xf numFmtId="2" fontId="1" fillId="0" borderId="0" xfId="4" applyNumberFormat="1" applyFont="1" applyAlignment="1">
      <alignment vertical="center"/>
    </xf>
    <xf numFmtId="0" fontId="36" fillId="2" borderId="0" xfId="3" applyFont="1" applyFill="1"/>
    <xf numFmtId="0" fontId="36" fillId="0" borderId="0" xfId="3" applyFont="1" applyAlignment="1">
      <alignment horizontal="center"/>
    </xf>
    <xf numFmtId="166" fontId="2" fillId="45" borderId="0" xfId="3" applyNumberFormat="1" applyFill="1" applyAlignment="1">
      <alignment horizontal="center"/>
    </xf>
    <xf numFmtId="17" fontId="2" fillId="0" borderId="0" xfId="3" applyNumberFormat="1" applyAlignment="1">
      <alignment horizontal="center"/>
    </xf>
    <xf numFmtId="166" fontId="2" fillId="3" borderId="0" xfId="3" applyNumberFormat="1" applyFill="1" applyAlignment="1">
      <alignment horizontal="center"/>
    </xf>
    <xf numFmtId="49" fontId="2" fillId="0" borderId="0" xfId="3" applyNumberFormat="1" applyAlignment="1">
      <alignment horizontal="center"/>
    </xf>
    <xf numFmtId="166" fontId="6" fillId="0" borderId="0" xfId="3" applyNumberFormat="1" applyFont="1"/>
    <xf numFmtId="0" fontId="2" fillId="0" borderId="1" xfId="3" applyBorder="1" applyAlignment="1">
      <alignment horizontal="center" vertical="center" wrapText="1"/>
    </xf>
    <xf numFmtId="0" fontId="42" fillId="0" borderId="46" xfId="0" applyFont="1" applyBorder="1" applyAlignment="1">
      <alignment horizontal="center" vertical="center"/>
    </xf>
    <xf numFmtId="0" fontId="42" fillId="0" borderId="46" xfId="0" applyFont="1" applyBorder="1" applyAlignment="1">
      <alignment horizontal="center"/>
    </xf>
    <xf numFmtId="3" fontId="42" fillId="0" borderId="46" xfId="1" applyNumberFormat="1" applyFont="1" applyBorder="1" applyAlignment="1">
      <alignment horizontal="center" vertical="center"/>
    </xf>
    <xf numFmtId="164" fontId="42" fillId="0" borderId="46" xfId="2" applyFont="1" applyBorder="1" applyAlignment="1">
      <alignment horizontal="center"/>
    </xf>
    <xf numFmtId="3" fontId="42" fillId="0" borderId="46" xfId="0" applyNumberFormat="1" applyFont="1" applyBorder="1" applyAlignment="1">
      <alignment horizontal="center"/>
    </xf>
    <xf numFmtId="0" fontId="42" fillId="6" borderId="19" xfId="0" applyFont="1" applyFill="1" applyBorder="1" applyAlignment="1">
      <alignment horizontal="center" vertical="center"/>
    </xf>
    <xf numFmtId="0" fontId="44" fillId="6" borderId="18" xfId="0" applyFont="1" applyFill="1" applyBorder="1" applyAlignment="1">
      <alignment horizontal="center"/>
    </xf>
    <xf numFmtId="168" fontId="44" fillId="6" borderId="18" xfId="1" applyNumberFormat="1" applyFont="1" applyFill="1" applyBorder="1" applyAlignment="1">
      <alignment horizontal="center"/>
    </xf>
    <xf numFmtId="164" fontId="44" fillId="6" borderId="18" xfId="2" applyFont="1" applyFill="1" applyBorder="1"/>
    <xf numFmtId="3" fontId="44" fillId="6" borderId="18" xfId="1" applyNumberFormat="1" applyFont="1" applyFill="1" applyBorder="1" applyAlignment="1">
      <alignment horizontal="center" vertical="center"/>
    </xf>
    <xf numFmtId="164" fontId="44" fillId="6" borderId="17" xfId="2" applyFont="1" applyFill="1" applyBorder="1"/>
    <xf numFmtId="164" fontId="44" fillId="5" borderId="47" xfId="2" applyFont="1" applyFill="1" applyBorder="1"/>
    <xf numFmtId="3" fontId="44" fillId="5" borderId="2" xfId="1" applyNumberFormat="1" applyFont="1" applyFill="1" applyBorder="1" applyAlignment="1">
      <alignment horizontal="center" vertical="center"/>
    </xf>
    <xf numFmtId="164" fontId="44" fillId="5" borderId="48" xfId="2" applyFont="1" applyFill="1" applyBorder="1"/>
    <xf numFmtId="0" fontId="2" fillId="6" borderId="2" xfId="3" applyFont="1" applyFill="1" applyBorder="1" applyAlignment="1">
      <alignment horizontal="center"/>
    </xf>
    <xf numFmtId="0" fontId="12" fillId="53" borderId="13" xfId="0" applyFont="1" applyFill="1" applyBorder="1" applyAlignment="1">
      <alignment vertical="center"/>
    </xf>
    <xf numFmtId="0" fontId="12" fillId="53" borderId="12" xfId="0" applyFont="1" applyFill="1" applyBorder="1" applyAlignment="1">
      <alignment vertical="center"/>
    </xf>
    <xf numFmtId="0" fontId="12" fillId="53" borderId="11" xfId="0" applyFont="1" applyFill="1" applyBorder="1" applyAlignment="1">
      <alignment vertical="center"/>
    </xf>
    <xf numFmtId="2" fontId="2" fillId="0" borderId="0" xfId="3" applyNumberFormat="1"/>
    <xf numFmtId="167" fontId="2" fillId="0" borderId="0" xfId="3" applyNumberFormat="1"/>
    <xf numFmtId="3" fontId="2" fillId="0" borderId="0" xfId="3" applyNumberFormat="1" applyFont="1"/>
    <xf numFmtId="0" fontId="2" fillId="2" borderId="0" xfId="3" applyFont="1" applyFill="1"/>
    <xf numFmtId="0" fontId="14" fillId="13" borderId="13" xfId="0" applyFont="1" applyFill="1" applyBorder="1" applyAlignment="1">
      <alignment horizontal="left"/>
    </xf>
    <xf numFmtId="0" fontId="51" fillId="13" borderId="12" xfId="0" applyFont="1" applyFill="1" applyBorder="1" applyAlignment="1">
      <alignment horizontal="left"/>
    </xf>
    <xf numFmtId="0" fontId="51" fillId="13" borderId="11" xfId="0" applyFont="1" applyFill="1" applyBorder="1" applyAlignment="1">
      <alignment horizontal="left"/>
    </xf>
    <xf numFmtId="0" fontId="11" fillId="0" borderId="13" xfId="0" applyFont="1" applyBorder="1" applyAlignment="1">
      <alignment horizontal="center"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0" fontId="12" fillId="14" borderId="13" xfId="0" applyFont="1" applyFill="1" applyBorder="1" applyAlignment="1">
      <alignment horizontal="left"/>
    </xf>
    <xf numFmtId="0" fontId="13" fillId="14" borderId="12" xfId="0" applyFont="1" applyFill="1" applyBorder="1" applyAlignment="1">
      <alignment horizontal="left"/>
    </xf>
    <xf numFmtId="0" fontId="13" fillId="14" borderId="11" xfId="0" applyFont="1" applyFill="1" applyBorder="1" applyAlignment="1">
      <alignment horizontal="left"/>
    </xf>
    <xf numFmtId="0" fontId="12" fillId="7" borderId="13" xfId="0" applyFont="1" applyFill="1" applyBorder="1" applyAlignment="1">
      <alignment horizontal="left" vertical="center"/>
    </xf>
    <xf numFmtId="0" fontId="12" fillId="7" borderId="12" xfId="0" applyFont="1" applyFill="1" applyBorder="1" applyAlignment="1">
      <alignment horizontal="left" vertical="center"/>
    </xf>
    <xf numFmtId="0" fontId="12" fillId="7" borderId="11" xfId="0" applyFont="1" applyFill="1" applyBorder="1" applyAlignment="1">
      <alignment horizontal="left" vertical="center"/>
    </xf>
    <xf numFmtId="0" fontId="14" fillId="8" borderId="13" xfId="0" applyFont="1" applyFill="1" applyBorder="1" applyAlignment="1">
      <alignment horizontal="left" vertical="center"/>
    </xf>
    <xf numFmtId="0" fontId="13" fillId="8" borderId="12" xfId="0" applyFont="1" applyFill="1" applyBorder="1" applyAlignment="1">
      <alignment horizontal="left" vertical="center"/>
    </xf>
    <xf numFmtId="0" fontId="13" fillId="8" borderId="11" xfId="0" applyFont="1" applyFill="1" applyBorder="1" applyAlignment="1">
      <alignment horizontal="left" vertical="center"/>
    </xf>
    <xf numFmtId="0" fontId="14" fillId="54" borderId="13" xfId="0" applyFont="1" applyFill="1" applyBorder="1" applyAlignment="1">
      <alignment horizontal="left" vertical="center"/>
    </xf>
    <xf numFmtId="0" fontId="13" fillId="54" borderId="12" xfId="0" applyFont="1" applyFill="1" applyBorder="1" applyAlignment="1">
      <alignment horizontal="left" vertical="center"/>
    </xf>
    <xf numFmtId="0" fontId="13" fillId="54" borderId="11" xfId="0" applyFont="1" applyFill="1" applyBorder="1" applyAlignment="1">
      <alignment horizontal="left" vertical="center"/>
    </xf>
    <xf numFmtId="0" fontId="14" fillId="55" borderId="13" xfId="0" applyFont="1" applyFill="1" applyBorder="1" applyAlignment="1">
      <alignment horizontal="left" vertical="center"/>
    </xf>
    <xf numFmtId="0" fontId="13" fillId="55" borderId="12" xfId="0" applyFont="1" applyFill="1" applyBorder="1" applyAlignment="1">
      <alignment horizontal="left" vertical="center"/>
    </xf>
    <xf numFmtId="0" fontId="13" fillId="55" borderId="11" xfId="0" applyFont="1" applyFill="1" applyBorder="1" applyAlignment="1">
      <alignment horizontal="left" vertical="center"/>
    </xf>
    <xf numFmtId="0" fontId="11" fillId="0" borderId="15" xfId="0" applyFont="1" applyBorder="1" applyAlignment="1">
      <alignment horizontal="center" vertical="center"/>
    </xf>
    <xf numFmtId="0" fontId="47" fillId="50" borderId="13" xfId="0" applyFont="1" applyFill="1" applyBorder="1" applyAlignment="1">
      <alignment horizontal="left" vertical="center"/>
    </xf>
    <xf numFmtId="0" fontId="48" fillId="50" borderId="12" xfId="0" applyFont="1" applyFill="1" applyBorder="1" applyAlignment="1">
      <alignment horizontal="left" vertical="center"/>
    </xf>
    <xf numFmtId="0" fontId="48" fillId="50" borderId="11" xfId="0" applyFont="1" applyFill="1" applyBorder="1" applyAlignment="1">
      <alignment horizontal="left" vertical="center"/>
    </xf>
    <xf numFmtId="0" fontId="12" fillId="9" borderId="13" xfId="0" applyFont="1" applyFill="1" applyBorder="1" applyAlignment="1">
      <alignment horizontal="left" vertical="center"/>
    </xf>
    <xf numFmtId="0" fontId="12" fillId="9" borderId="12" xfId="0" applyFont="1" applyFill="1" applyBorder="1" applyAlignment="1">
      <alignment horizontal="left" vertical="center"/>
    </xf>
    <xf numFmtId="0" fontId="12" fillId="9" borderId="11" xfId="0" applyFont="1" applyFill="1" applyBorder="1" applyAlignment="1">
      <alignment horizontal="left" vertical="center"/>
    </xf>
    <xf numFmtId="0" fontId="12" fillId="10" borderId="12" xfId="0" applyFont="1" applyFill="1" applyBorder="1" applyAlignment="1">
      <alignment horizontal="center" vertical="center"/>
    </xf>
    <xf numFmtId="0" fontId="12" fillId="10" borderId="11" xfId="0" applyFont="1" applyFill="1" applyBorder="1" applyAlignment="1">
      <alignment horizontal="center" vertical="center"/>
    </xf>
    <xf numFmtId="0" fontId="12" fillId="49" borderId="13" xfId="0" applyFont="1" applyFill="1" applyBorder="1" applyAlignment="1">
      <alignment horizontal="left" vertical="center"/>
    </xf>
    <xf numFmtId="0" fontId="12" fillId="49" borderId="12" xfId="0" applyFont="1" applyFill="1" applyBorder="1" applyAlignment="1">
      <alignment horizontal="left" vertical="center"/>
    </xf>
    <xf numFmtId="0" fontId="12" fillId="14" borderId="13" xfId="0" applyFont="1" applyFill="1" applyBorder="1" applyAlignment="1">
      <alignment horizontal="left" vertical="center"/>
    </xf>
    <xf numFmtId="0" fontId="13" fillId="14" borderId="12" xfId="0" applyFont="1" applyFill="1" applyBorder="1" applyAlignment="1">
      <alignment horizontal="left" vertical="center"/>
    </xf>
    <xf numFmtId="0" fontId="13" fillId="14" borderId="11" xfId="0" applyFont="1" applyFill="1" applyBorder="1" applyAlignment="1">
      <alignment horizontal="left" vertical="center"/>
    </xf>
    <xf numFmtId="0" fontId="14" fillId="47" borderId="13" xfId="0" applyFont="1" applyFill="1" applyBorder="1" applyAlignment="1">
      <alignment horizontal="left" vertical="center"/>
    </xf>
    <xf numFmtId="0" fontId="13" fillId="47" borderId="12" xfId="0" applyFont="1" applyFill="1" applyBorder="1" applyAlignment="1">
      <alignment horizontal="left" vertical="center"/>
    </xf>
    <xf numFmtId="0" fontId="13" fillId="47" borderId="11" xfId="0" applyFont="1" applyFill="1" applyBorder="1" applyAlignment="1">
      <alignment horizontal="left" vertical="center"/>
    </xf>
    <xf numFmtId="0" fontId="12" fillId="0" borderId="13" xfId="0" applyFont="1" applyBorder="1" applyAlignment="1">
      <alignment horizontal="left" vertical="center"/>
    </xf>
    <xf numFmtId="0" fontId="12" fillId="0" borderId="12" xfId="0" applyFont="1" applyBorder="1" applyAlignment="1">
      <alignment horizontal="left" vertical="center"/>
    </xf>
    <xf numFmtId="0" fontId="12" fillId="0" borderId="11" xfId="0" applyFont="1" applyBorder="1" applyAlignment="1">
      <alignment horizontal="left" vertical="center"/>
    </xf>
    <xf numFmtId="0" fontId="13" fillId="9" borderId="12" xfId="0" applyFont="1" applyFill="1" applyBorder="1" applyAlignment="1">
      <alignment horizontal="left" vertical="center"/>
    </xf>
    <xf numFmtId="0" fontId="13" fillId="9" borderId="11" xfId="0" applyFont="1" applyFill="1" applyBorder="1" applyAlignment="1">
      <alignment horizontal="left" vertical="center"/>
    </xf>
    <xf numFmtId="0" fontId="12" fillId="11" borderId="13" xfId="0" applyFont="1" applyFill="1" applyBorder="1" applyAlignment="1">
      <alignment horizontal="left" vertical="center"/>
    </xf>
    <xf numFmtId="0" fontId="13" fillId="11" borderId="12" xfId="0" applyFont="1" applyFill="1" applyBorder="1" applyAlignment="1">
      <alignment horizontal="left" vertical="center"/>
    </xf>
    <xf numFmtId="0" fontId="13" fillId="11" borderId="11" xfId="0" applyFont="1" applyFill="1" applyBorder="1" applyAlignment="1">
      <alignment horizontal="left" vertical="center"/>
    </xf>
    <xf numFmtId="0" fontId="14" fillId="48" borderId="13" xfId="0" applyFont="1" applyFill="1" applyBorder="1" applyAlignment="1">
      <alignment horizontal="left" vertical="center"/>
    </xf>
    <xf numFmtId="0" fontId="14" fillId="48" borderId="12" xfId="0" applyFont="1" applyFill="1" applyBorder="1" applyAlignment="1">
      <alignment horizontal="left" vertical="center"/>
    </xf>
    <xf numFmtId="0" fontId="14" fillId="48" borderId="11" xfId="0" applyFont="1" applyFill="1" applyBorder="1" applyAlignment="1">
      <alignment horizontal="left" vertical="center"/>
    </xf>
    <xf numFmtId="0" fontId="37" fillId="0" borderId="0" xfId="0" applyFont="1" applyAlignment="1">
      <alignment horizontal="center"/>
    </xf>
    <xf numFmtId="0" fontId="16" fillId="0" borderId="38" xfId="0" applyFont="1" applyBorder="1" applyAlignment="1">
      <alignment horizontal="center"/>
    </xf>
    <xf numFmtId="0" fontId="16" fillId="0" borderId="0" xfId="0" applyFont="1" applyAlignment="1">
      <alignment horizontal="center"/>
    </xf>
    <xf numFmtId="0" fontId="14" fillId="10" borderId="13" xfId="0" applyFont="1" applyFill="1" applyBorder="1" applyAlignment="1">
      <alignment horizontal="left" vertical="center"/>
    </xf>
    <xf numFmtId="0" fontId="13" fillId="10" borderId="12" xfId="0" applyFont="1" applyFill="1" applyBorder="1" applyAlignment="1">
      <alignment horizontal="left" vertical="center"/>
    </xf>
    <xf numFmtId="0" fontId="13" fillId="10" borderId="11" xfId="0" applyFont="1" applyFill="1" applyBorder="1" applyAlignment="1">
      <alignment horizontal="left" vertical="center"/>
    </xf>
    <xf numFmtId="0" fontId="12" fillId="13" borderId="13" xfId="0" applyFont="1" applyFill="1" applyBorder="1" applyAlignment="1">
      <alignment horizontal="left" vertical="center"/>
    </xf>
    <xf numFmtId="0" fontId="13" fillId="13" borderId="12" xfId="0" applyFont="1" applyFill="1" applyBorder="1" applyAlignment="1">
      <alignment horizontal="left" vertical="center"/>
    </xf>
    <xf numFmtId="0" fontId="13" fillId="13" borderId="11" xfId="0" applyFont="1" applyFill="1" applyBorder="1" applyAlignment="1">
      <alignment horizontal="left" vertical="center"/>
    </xf>
    <xf numFmtId="0" fontId="12" fillId="12" borderId="13" xfId="0" applyFont="1" applyFill="1" applyBorder="1" applyAlignment="1">
      <alignment horizontal="left" vertical="center"/>
    </xf>
    <xf numFmtId="0" fontId="12" fillId="12" borderId="12" xfId="0" applyFont="1" applyFill="1" applyBorder="1" applyAlignment="1">
      <alignment horizontal="left" vertical="center"/>
    </xf>
    <xf numFmtId="0" fontId="12" fillId="12" borderId="11" xfId="0" applyFont="1" applyFill="1" applyBorder="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left" vertical="center"/>
    </xf>
    <xf numFmtId="0" fontId="53" fillId="52" borderId="0" xfId="5" applyFont="1" applyFill="1" applyAlignment="1">
      <alignment horizontal="center" vertical="center"/>
    </xf>
    <xf numFmtId="0" fontId="4" fillId="0" borderId="0" xfId="3" applyFont="1" applyAlignment="1">
      <alignment horizontal="right"/>
    </xf>
    <xf numFmtId="0" fontId="9" fillId="0" borderId="0" xfId="3" applyFont="1" applyAlignment="1">
      <alignment horizontal="center"/>
    </xf>
    <xf numFmtId="49" fontId="2" fillId="2" borderId="0" xfId="3" applyNumberFormat="1" applyFill="1" applyAlignment="1">
      <alignment horizontal="center"/>
    </xf>
    <xf numFmtId="49" fontId="8" fillId="2" borderId="0" xfId="3" applyNumberFormat="1" applyFont="1" applyFill="1" applyAlignment="1">
      <alignment horizontal="center"/>
    </xf>
    <xf numFmtId="0" fontId="2" fillId="2" borderId="0" xfId="3" applyNumberFormat="1" applyFill="1" applyAlignment="1">
      <alignment horizontal="center"/>
    </xf>
    <xf numFmtId="0" fontId="2" fillId="2" borderId="0" xfId="3" applyFill="1" applyAlignment="1">
      <alignment horizontal="center"/>
    </xf>
  </cellXfs>
  <cellStyles count="79">
    <cellStyle name="20% - Accent1" xfId="23" builtinId="30" customBuiltin="1"/>
    <cellStyle name="20% - Accent1 2" xfId="56" xr:uid="{00000000-0005-0000-0000-000001000000}"/>
    <cellStyle name="20% - Accent2" xfId="26" builtinId="34" customBuiltin="1"/>
    <cellStyle name="20% - Accent2 2" xfId="57" xr:uid="{00000000-0005-0000-0000-000003000000}"/>
    <cellStyle name="20% - Accent3" xfId="29" builtinId="38" customBuiltin="1"/>
    <cellStyle name="20% - Accent3 2" xfId="58" xr:uid="{00000000-0005-0000-0000-000005000000}"/>
    <cellStyle name="20% - Accent4" xfId="32" builtinId="42" customBuiltin="1"/>
    <cellStyle name="20% - Accent4 2" xfId="59" xr:uid="{00000000-0005-0000-0000-000007000000}"/>
    <cellStyle name="20% - Accent5" xfId="35" builtinId="46" customBuiltin="1"/>
    <cellStyle name="20% - Accent5 2" xfId="60" xr:uid="{00000000-0005-0000-0000-000009000000}"/>
    <cellStyle name="20% - Accent6" xfId="38" builtinId="50" customBuiltin="1"/>
    <cellStyle name="20% - Accent6 2" xfId="61" xr:uid="{00000000-0005-0000-0000-00000B000000}"/>
    <cellStyle name="40% - Accent1" xfId="24" builtinId="31" customBuiltin="1"/>
    <cellStyle name="40% - Accent1 2" xfId="62" xr:uid="{00000000-0005-0000-0000-00000D000000}"/>
    <cellStyle name="40% - Accent2" xfId="27" builtinId="35" customBuiltin="1"/>
    <cellStyle name="40% - Accent2 2" xfId="63" xr:uid="{00000000-0005-0000-0000-00000F000000}"/>
    <cellStyle name="40% - Accent3" xfId="30" builtinId="39" customBuiltin="1"/>
    <cellStyle name="40% - Accent3 2" xfId="64" xr:uid="{00000000-0005-0000-0000-000011000000}"/>
    <cellStyle name="40% - Accent4" xfId="33" builtinId="43" customBuiltin="1"/>
    <cellStyle name="40% - Accent4 2" xfId="65" xr:uid="{00000000-0005-0000-0000-000013000000}"/>
    <cellStyle name="40% - Accent5" xfId="36" builtinId="47" customBuiltin="1"/>
    <cellStyle name="40% - Accent5 2" xfId="66" xr:uid="{00000000-0005-0000-0000-000015000000}"/>
    <cellStyle name="40% - Accent6" xfId="39" builtinId="51" customBuiltin="1"/>
    <cellStyle name="40% - Accent6 2" xfId="67" xr:uid="{00000000-0005-0000-0000-000017000000}"/>
    <cellStyle name="60% - Accent1 2" xfId="44" xr:uid="{00000000-0005-0000-0000-00003F000000}"/>
    <cellStyle name="60% - Accent2 2" xfId="45" xr:uid="{00000000-0005-0000-0000-000040000000}"/>
    <cellStyle name="60% - Accent3 2" xfId="46" xr:uid="{00000000-0005-0000-0000-000041000000}"/>
    <cellStyle name="60% - Accent4 2" xfId="47" xr:uid="{00000000-0005-0000-0000-000042000000}"/>
    <cellStyle name="60% - Accent5 2" xfId="48" xr:uid="{00000000-0005-0000-0000-000043000000}"/>
    <cellStyle name="60% - Accent6 2" xfId="49" xr:uid="{00000000-0005-0000-0000-000044000000}"/>
    <cellStyle name="Accent1" xfId="22" builtinId="29" customBuiltin="1"/>
    <cellStyle name="Accent2" xfId="25" builtinId="33" customBuiltin="1"/>
    <cellStyle name="Accent3" xfId="28" builtinId="37" customBuiltin="1"/>
    <cellStyle name="Accent4" xfId="31" builtinId="41" customBuiltin="1"/>
    <cellStyle name="Accent5" xfId="34" builtinId="45" customBuiltin="1"/>
    <cellStyle name="Accent6" xfId="37" builtinId="49" customBuiltin="1"/>
    <cellStyle name="Bad" xfId="13" builtinId="27" customBuiltin="1"/>
    <cellStyle name="Calculation" xfId="16" builtinId="22" customBuiltin="1"/>
    <cellStyle name="Check Cell" xfId="18" builtinId="23" customBuiltin="1"/>
    <cellStyle name="Comma" xfId="1" builtinId="3"/>
    <cellStyle name="Comma 2" xfId="4" xr:uid="{00000000-0005-0000-0000-000001000000}"/>
    <cellStyle name="Comma 2 2" xfId="76" xr:uid="{00000000-0005-0000-0000-000029000000}"/>
    <cellStyle name="Comma 2 3" xfId="52" xr:uid="{00000000-0005-0000-0000-000028000000}"/>
    <cellStyle name="Comma 3" xfId="68" xr:uid="{00000000-0005-0000-0000-00002A000000}"/>
    <cellStyle name="Comma 4" xfId="73" xr:uid="{00000000-0005-0000-0000-00002B000000}"/>
    <cellStyle name="Comma 5" xfId="41" xr:uid="{00000000-0005-0000-0000-000045000000}"/>
    <cellStyle name="Currency" xfId="2" builtinId="4"/>
    <cellStyle name="Currency 2" xfId="69" xr:uid="{00000000-0005-0000-0000-00002D000000}"/>
    <cellStyle name="Currency 3" xfId="42" xr:uid="{00000000-0005-0000-0000-00004A000000}"/>
    <cellStyle name="Explanatory Text" xfId="20" builtinId="53" customBuiltin="1"/>
    <cellStyle name="Good" xfId="7" builtinId="26" customBuiltin="1"/>
    <cellStyle name="Heading 1" xfId="9" builtinId="16" customBuiltin="1"/>
    <cellStyle name="Heading 2" xfId="10" builtinId="17" customBuiltin="1"/>
    <cellStyle name="Heading 3" xfId="11" builtinId="18" customBuiltin="1"/>
    <cellStyle name="Heading 4" xfId="12" builtinId="19" customBuiltin="1"/>
    <cellStyle name="Hyperlink" xfId="5" builtinId="8"/>
    <cellStyle name="Hyperlink 2" xfId="43" xr:uid="{00000000-0005-0000-0000-00004C000000}"/>
    <cellStyle name="Input" xfId="14" builtinId="20" customBuiltin="1"/>
    <cellStyle name="Linked Cell" xfId="17" builtinId="24" customBuiltin="1"/>
    <cellStyle name="Neutral" xfId="6" builtinId="28" customBuiltin="1"/>
    <cellStyle name="Normal" xfId="0" builtinId="0"/>
    <cellStyle name="Normal 2" xfId="3" xr:uid="{00000000-0005-0000-0000-000006000000}"/>
    <cellStyle name="Normal 2 2" xfId="70" xr:uid="{00000000-0005-0000-0000-00004E000000}"/>
    <cellStyle name="Normal 2 2 2" xfId="77" xr:uid="{00000000-0005-0000-0000-00004F000000}"/>
    <cellStyle name="Normal 2 3" xfId="50" xr:uid="{00000000-0005-0000-0000-00004D000000}"/>
    <cellStyle name="Normal 3" xfId="54" xr:uid="{00000000-0005-0000-0000-000050000000}"/>
    <cellStyle name="Normal 4" xfId="55" xr:uid="{00000000-0005-0000-0000-000051000000}"/>
    <cellStyle name="Normal 5" xfId="72" xr:uid="{00000000-0005-0000-0000-000052000000}"/>
    <cellStyle name="Normal 6" xfId="40" xr:uid="{00000000-0005-0000-0000-00004D000000}"/>
    <cellStyle name="Note 2" xfId="51" xr:uid="{00000000-0005-0000-0000-000053000000}"/>
    <cellStyle name="Note 3" xfId="71" xr:uid="{00000000-0005-0000-0000-000054000000}"/>
    <cellStyle name="Output" xfId="15" builtinId="21" customBuiltin="1"/>
    <cellStyle name="Percent 2" xfId="53" xr:uid="{00000000-0005-0000-0000-000056000000}"/>
    <cellStyle name="Title" xfId="8" builtinId="15" customBuiltin="1"/>
    <cellStyle name="Total" xfId="21" builtinId="25" customBuiltin="1"/>
    <cellStyle name="Warning Text" xfId="19" builtinId="11" customBuiltin="1"/>
    <cellStyle name="一般 2" xfId="78" xr:uid="{00000000-0005-0000-0000-00005A000000}"/>
    <cellStyle name="輔色3 2" xfId="74" xr:uid="{00000000-0005-0000-0000-00005B000000}"/>
    <cellStyle name="輔色6 2" xfId="75" xr:uid="{00000000-0005-0000-0000-00005C000000}"/>
  </cellStyles>
  <dxfs count="144">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006100"/>
      </font>
      <fill>
        <patternFill>
          <bgColor rgb="FFC6EFCE"/>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43"/>
      <tableStyleElement type="headerRow" dxfId="142"/>
    </tableStyle>
  </tableStyles>
  <colors>
    <mruColors>
      <color rgb="FF800000"/>
      <color rgb="FF5529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7</xdr:col>
      <xdr:colOff>129540</xdr:colOff>
      <xdr:row>1</xdr:row>
      <xdr:rowOff>76200</xdr:rowOff>
    </xdr:from>
    <xdr:ext cx="693420" cy="434788"/>
    <xdr:pic>
      <xdr:nvPicPr>
        <xdr:cNvPr id="3" name="Picture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7140" y="259080"/>
          <a:ext cx="693420" cy="434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28</xdr:col>
      <xdr:colOff>563563</xdr:colOff>
      <xdr:row>4</xdr:row>
      <xdr:rowOff>120650</xdr:rowOff>
    </xdr:from>
    <xdr:ext cx="1292711" cy="1674607"/>
    <xdr:pic>
      <xdr:nvPicPr>
        <xdr:cNvPr id="4" name="Picture 4">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55376" y="922338"/>
          <a:ext cx="1292711" cy="16746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28</xdr:col>
      <xdr:colOff>23813</xdr:colOff>
      <xdr:row>6</xdr:row>
      <xdr:rowOff>104457</xdr:rowOff>
    </xdr:from>
    <xdr:ext cx="2055308" cy="1163619"/>
    <xdr:pic>
      <xdr:nvPicPr>
        <xdr:cNvPr id="5" name="Picture 5">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715626" y="1287145"/>
          <a:ext cx="2055308" cy="11636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15875</xdr:colOff>
      <xdr:row>0</xdr:row>
      <xdr:rowOff>34179</xdr:rowOff>
    </xdr:from>
    <xdr:to>
      <xdr:col>3</xdr:col>
      <xdr:colOff>44450</xdr:colOff>
      <xdr:row>2</xdr:row>
      <xdr:rowOff>86471</xdr:rowOff>
    </xdr:to>
    <xdr:pic>
      <xdr:nvPicPr>
        <xdr:cNvPr id="2" name="Picture 1">
          <a:extLst>
            <a:ext uri="{FF2B5EF4-FFF2-40B4-BE49-F238E27FC236}">
              <a16:creationId xmlns:a16="http://schemas.microsoft.com/office/drawing/2014/main" id="{BAA36676-C351-0CDD-3CC9-46B5C6D7B6A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5875" y="34179"/>
          <a:ext cx="2520950" cy="4412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241301</xdr:colOff>
      <xdr:row>0</xdr:row>
      <xdr:rowOff>25400</xdr:rowOff>
    </xdr:from>
    <xdr:ext cx="750569" cy="362113"/>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0901" y="25400"/>
          <a:ext cx="750569" cy="36211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u2fasteners.com/cdn-pricing/" TargetMode="External"/><Relationship Id="rId1" Type="http://schemas.openxmlformats.org/officeDocument/2006/relationships/hyperlink" Target="mailto:orders@u2fasteners.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AN536"/>
  <sheetViews>
    <sheetView tabSelected="1" zoomScale="120" zoomScaleNormal="120" workbookViewId="0">
      <pane xSplit="9" ySplit="16" topLeftCell="J17" activePane="bottomRight" state="frozen"/>
      <selection pane="topRight" activeCell="J1" sqref="J1"/>
      <selection pane="bottomLeft" activeCell="A17" sqref="A17"/>
      <selection pane="bottomRight" activeCell="C6" sqref="C6:D6"/>
    </sheetView>
  </sheetViews>
  <sheetFormatPr defaultColWidth="8.85546875" defaultRowHeight="12.75"/>
  <cols>
    <col min="1" max="1" width="8.85546875" style="1"/>
    <col min="2" max="2" width="14" style="1" customWidth="1"/>
    <col min="3" max="3" width="14.5703125" style="1" customWidth="1"/>
    <col min="4" max="4" width="27.42578125" style="1" customWidth="1"/>
    <col min="5" max="5" width="8.42578125" style="1" customWidth="1"/>
    <col min="6" max="6" width="8.85546875" style="1" customWidth="1"/>
    <col min="7" max="7" width="11.7109375" style="3" customWidth="1"/>
    <col min="8" max="8" width="16.7109375" style="67" customWidth="1"/>
    <col min="9" max="9" width="9.85546875" style="2" hidden="1" customWidth="1"/>
    <col min="10" max="10" width="19.28515625" style="13" customWidth="1"/>
    <col min="11" max="11" width="14.42578125" style="1" customWidth="1"/>
    <col min="12" max="12" width="30.28515625" style="1" hidden="1" customWidth="1"/>
    <col min="13" max="13" width="9.85546875" style="52" hidden="1" customWidth="1"/>
    <col min="14" max="14" width="8.42578125" style="2" hidden="1" customWidth="1"/>
    <col min="15" max="15" width="7.5703125" style="2" hidden="1" customWidth="1"/>
    <col min="16" max="16" width="16.5703125" style="2" hidden="1" customWidth="1"/>
    <col min="17" max="17" width="19.140625" style="1" hidden="1" customWidth="1"/>
    <col min="18" max="18" width="8.7109375" style="1" hidden="1" customWidth="1"/>
    <col min="19" max="19" width="7.7109375" style="1" hidden="1" customWidth="1"/>
    <col min="20" max="20" width="16" style="1" hidden="1" customWidth="1"/>
    <col min="21" max="21" width="11.42578125" style="4" hidden="1" customWidth="1"/>
    <col min="22" max="22" width="21.140625" style="1" customWidth="1"/>
    <col min="23" max="24" width="8.85546875" style="1" customWidth="1"/>
    <col min="25" max="25" width="8.85546875" style="4" customWidth="1"/>
    <col min="26" max="27" width="8.85546875" style="1" customWidth="1"/>
    <col min="28" max="28" width="14.7109375" style="1" customWidth="1"/>
    <col min="29" max="29" width="8.85546875" style="1" customWidth="1"/>
    <col min="30" max="30" width="26.85546875" style="1" customWidth="1"/>
    <col min="31" max="31" width="28.28515625" style="1" customWidth="1"/>
    <col min="32" max="32" width="14.7109375" style="1" customWidth="1"/>
    <col min="33" max="16384" width="8.85546875" style="1"/>
  </cols>
  <sheetData>
    <row r="1" spans="1:25" ht="18">
      <c r="D1" s="294" t="s">
        <v>632</v>
      </c>
      <c r="E1" s="294"/>
      <c r="F1" s="294"/>
      <c r="G1" s="294"/>
      <c r="H1" s="294"/>
      <c r="I1" s="294"/>
      <c r="J1" s="192"/>
    </row>
    <row r="5" spans="1:25">
      <c r="B5" s="176" t="s">
        <v>1097</v>
      </c>
      <c r="C5" s="177" t="s">
        <v>1394</v>
      </c>
      <c r="D5" s="24" t="s">
        <v>302</v>
      </c>
      <c r="E5" s="25">
        <v>0</v>
      </c>
      <c r="F5" s="25"/>
      <c r="G5" s="25">
        <v>0</v>
      </c>
      <c r="H5" s="25">
        <v>0</v>
      </c>
      <c r="J5" s="193"/>
    </row>
    <row r="6" spans="1:25">
      <c r="A6" s="293" t="s">
        <v>301</v>
      </c>
      <c r="B6" s="293"/>
      <c r="C6" s="298"/>
      <c r="D6" s="298"/>
      <c r="E6" s="24" t="s">
        <v>300</v>
      </c>
      <c r="F6" s="3"/>
      <c r="G6" s="22"/>
      <c r="H6" s="133"/>
      <c r="I6" s="187"/>
    </row>
    <row r="7" spans="1:25">
      <c r="B7" s="23" t="s">
        <v>299</v>
      </c>
      <c r="C7" s="298"/>
      <c r="D7" s="298"/>
      <c r="F7" s="3"/>
      <c r="G7" s="62"/>
      <c r="H7" s="133"/>
      <c r="I7" s="187"/>
    </row>
    <row r="8" spans="1:25">
      <c r="C8" s="298"/>
      <c r="D8" s="298"/>
      <c r="F8" s="23" t="s">
        <v>298</v>
      </c>
      <c r="G8" s="297"/>
      <c r="H8" s="297"/>
      <c r="I8" s="297"/>
    </row>
    <row r="9" spans="1:25">
      <c r="C9" s="298"/>
      <c r="D9" s="298"/>
      <c r="G9" s="22"/>
      <c r="H9" s="68"/>
      <c r="I9" s="187"/>
    </row>
    <row r="10" spans="1:25">
      <c r="B10" s="21" t="s">
        <v>297</v>
      </c>
      <c r="C10" s="21"/>
      <c r="D10" s="21"/>
    </row>
    <row r="11" spans="1:25">
      <c r="B11" s="20" t="s">
        <v>296</v>
      </c>
      <c r="F11" s="23" t="s">
        <v>319</v>
      </c>
      <c r="G11" s="295"/>
      <c r="H11" s="296"/>
      <c r="I11" s="295"/>
      <c r="J11" s="194"/>
    </row>
    <row r="12" spans="1:25">
      <c r="B12" s="135" t="s">
        <v>922</v>
      </c>
    </row>
    <row r="13" spans="1:25" ht="15.75">
      <c r="B13" s="67" t="s">
        <v>435</v>
      </c>
      <c r="C13" s="175"/>
      <c r="F13" s="19" t="s">
        <v>295</v>
      </c>
      <c r="H13" s="66">
        <f>SUBTOTAL(9,H16:H534)</f>
        <v>0</v>
      </c>
    </row>
    <row r="14" spans="1:25">
      <c r="B14" s="292" t="s">
        <v>1260</v>
      </c>
      <c r="C14" s="292"/>
      <c r="D14" s="292"/>
      <c r="F14" s="18" t="s">
        <v>294</v>
      </c>
    </row>
    <row r="15" spans="1:25" s="13" customFormat="1" ht="47.45" customHeight="1" thickBot="1">
      <c r="A15" s="35" t="s">
        <v>677</v>
      </c>
      <c r="B15" s="17" t="s">
        <v>293</v>
      </c>
      <c r="C15" s="15" t="s">
        <v>292</v>
      </c>
      <c r="D15" s="15" t="s">
        <v>291</v>
      </c>
      <c r="E15" s="15" t="s">
        <v>290</v>
      </c>
      <c r="F15" s="15" t="s">
        <v>289</v>
      </c>
      <c r="G15" s="16" t="s">
        <v>288</v>
      </c>
      <c r="H15" s="134" t="s">
        <v>719</v>
      </c>
      <c r="I15" s="26" t="s">
        <v>1362</v>
      </c>
      <c r="J15" s="206" t="s">
        <v>1392</v>
      </c>
      <c r="K15" s="14" t="s">
        <v>287</v>
      </c>
      <c r="L15" s="14" t="s">
        <v>514</v>
      </c>
      <c r="M15" s="14" t="s">
        <v>286</v>
      </c>
      <c r="N15" s="14" t="s">
        <v>515</v>
      </c>
      <c r="O15" s="26" t="s">
        <v>306</v>
      </c>
      <c r="P15" s="26" t="s">
        <v>307</v>
      </c>
      <c r="Q15" s="26" t="s">
        <v>308</v>
      </c>
      <c r="R15" s="26" t="s">
        <v>499</v>
      </c>
      <c r="S15" s="26" t="s">
        <v>516</v>
      </c>
      <c r="T15" s="34" t="s">
        <v>517</v>
      </c>
      <c r="U15" s="34" t="s">
        <v>633</v>
      </c>
    </row>
    <row r="16" spans="1:25" ht="13.15" customHeight="1">
      <c r="A16" s="55">
        <f>SUBTOTAL(3,$B$16:B16)</f>
        <v>1</v>
      </c>
      <c r="B16" s="38" t="s">
        <v>285</v>
      </c>
      <c r="C16" s="39"/>
      <c r="D16" s="39"/>
      <c r="E16" s="39"/>
      <c r="F16" s="39"/>
      <c r="G16" s="40"/>
      <c r="H16" s="40"/>
      <c r="I16" s="42"/>
      <c r="J16" s="43"/>
      <c r="K16" s="43"/>
      <c r="L16" s="41"/>
      <c r="M16" s="59"/>
      <c r="N16" s="41"/>
      <c r="O16" s="42"/>
      <c r="P16" s="42"/>
      <c r="Q16" s="42"/>
      <c r="R16" s="42"/>
      <c r="S16" s="42"/>
      <c r="T16" s="43"/>
      <c r="U16" s="43"/>
      <c r="Y16" s="1"/>
    </row>
    <row r="17" spans="1:25" ht="13.15" customHeight="1">
      <c r="A17" s="56">
        <f>SUBTOTAL(3,$B$16:B17)</f>
        <v>2</v>
      </c>
      <c r="B17" s="8">
        <v>696244112168</v>
      </c>
      <c r="C17" s="1" t="s">
        <v>665</v>
      </c>
      <c r="D17" s="1" t="s">
        <v>720</v>
      </c>
      <c r="E17" s="7">
        <v>16000</v>
      </c>
      <c r="F17" s="6"/>
      <c r="G17" s="3">
        <v>695.61</v>
      </c>
      <c r="H17" s="3">
        <f t="shared" ref="H17:H48" si="0">(ROUND(G17*(1-$E$5)*(1-$G$5)*(1-$H$5),2)*F17)</f>
        <v>0</v>
      </c>
      <c r="I17" s="2" t="s">
        <v>1356</v>
      </c>
      <c r="J17" s="52" t="s">
        <v>0</v>
      </c>
      <c r="K17" s="5">
        <v>27.543819199999998</v>
      </c>
      <c r="L17" s="4" t="s">
        <v>518</v>
      </c>
      <c r="N17" s="1"/>
      <c r="O17" s="27">
        <v>36</v>
      </c>
      <c r="P17" s="27"/>
      <c r="Q17" s="1" t="s">
        <v>309</v>
      </c>
      <c r="R17" s="2" t="s">
        <v>519</v>
      </c>
      <c r="S17" s="2" t="s">
        <v>520</v>
      </c>
      <c r="T17" s="45" t="s">
        <v>521</v>
      </c>
      <c r="U17" s="4" t="s">
        <v>635</v>
      </c>
      <c r="V17" s="3"/>
      <c r="W17" s="3"/>
      <c r="Y17" s="1"/>
    </row>
    <row r="18" spans="1:25" ht="13.15" customHeight="1">
      <c r="A18" s="56">
        <f>SUBTOTAL(3,$B$16:B18)</f>
        <v>3</v>
      </c>
      <c r="B18" s="8">
        <v>696244112182</v>
      </c>
      <c r="C18" s="1" t="s">
        <v>666</v>
      </c>
      <c r="D18" s="1" t="s">
        <v>721</v>
      </c>
      <c r="E18" s="1">
        <v>100</v>
      </c>
      <c r="F18" s="6"/>
      <c r="G18" s="3">
        <v>9.7799999999999994</v>
      </c>
      <c r="H18" s="3">
        <f t="shared" si="0"/>
        <v>0</v>
      </c>
      <c r="I18" s="2" t="s">
        <v>1356</v>
      </c>
      <c r="J18" s="52" t="s">
        <v>0</v>
      </c>
      <c r="K18" s="5">
        <v>0.48014261999999996</v>
      </c>
      <c r="L18" s="4" t="s">
        <v>522</v>
      </c>
      <c r="M18" s="52">
        <v>6</v>
      </c>
      <c r="N18" s="4" t="s">
        <v>523</v>
      </c>
      <c r="O18" s="27">
        <v>864</v>
      </c>
      <c r="P18" s="27">
        <f>O18/M18</f>
        <v>144</v>
      </c>
      <c r="Q18" s="1" t="s">
        <v>310</v>
      </c>
      <c r="R18" s="2" t="s">
        <v>519</v>
      </c>
      <c r="S18" s="2" t="s">
        <v>520</v>
      </c>
      <c r="T18" s="45" t="s">
        <v>521</v>
      </c>
      <c r="U18" s="4" t="s">
        <v>635</v>
      </c>
      <c r="V18" s="3"/>
      <c r="W18" s="3"/>
      <c r="Y18" s="1"/>
    </row>
    <row r="19" spans="1:25" ht="13.15" customHeight="1">
      <c r="A19" s="56">
        <f>SUBTOTAL(3,$B$16:B19)</f>
        <v>4</v>
      </c>
      <c r="B19" s="8">
        <v>696244112205</v>
      </c>
      <c r="C19" s="1" t="s">
        <v>667</v>
      </c>
      <c r="D19" s="1" t="s">
        <v>1160</v>
      </c>
      <c r="E19" s="7">
        <v>1600</v>
      </c>
      <c r="F19" s="6"/>
      <c r="G19" s="3">
        <v>71.290000000000006</v>
      </c>
      <c r="H19" s="3">
        <f t="shared" si="0"/>
        <v>0</v>
      </c>
      <c r="I19" s="2" t="s">
        <v>1356</v>
      </c>
      <c r="J19" s="52" t="s">
        <v>0</v>
      </c>
      <c r="K19" s="5">
        <v>3.2852819200000001</v>
      </c>
      <c r="L19" s="4" t="s">
        <v>524</v>
      </c>
      <c r="M19" s="52">
        <v>2</v>
      </c>
      <c r="N19" s="4" t="s">
        <v>525</v>
      </c>
      <c r="O19" s="27">
        <v>140</v>
      </c>
      <c r="P19" s="27">
        <f>O19/M19</f>
        <v>70</v>
      </c>
      <c r="Q19" s="1" t="s">
        <v>1161</v>
      </c>
      <c r="R19" s="2" t="s">
        <v>519</v>
      </c>
      <c r="S19" s="2" t="s">
        <v>520</v>
      </c>
      <c r="T19" s="45" t="s">
        <v>521</v>
      </c>
      <c r="U19" s="4" t="s">
        <v>635</v>
      </c>
      <c r="V19" s="3"/>
      <c r="W19" s="3"/>
      <c r="Y19" s="1"/>
    </row>
    <row r="20" spans="1:25" ht="13.15" customHeight="1">
      <c r="A20" s="56">
        <f>SUBTOTAL(3,$B$16:B20)</f>
        <v>5</v>
      </c>
      <c r="B20" s="8">
        <v>696244112229</v>
      </c>
      <c r="C20" s="1" t="s">
        <v>668</v>
      </c>
      <c r="D20" s="1" t="s">
        <v>722</v>
      </c>
      <c r="E20" s="7">
        <v>14000</v>
      </c>
      <c r="F20" s="6"/>
      <c r="G20" s="3">
        <v>701.97</v>
      </c>
      <c r="H20" s="3">
        <f t="shared" si="0"/>
        <v>0</v>
      </c>
      <c r="I20" s="2" t="s">
        <v>1356</v>
      </c>
      <c r="J20" s="52" t="s">
        <v>0</v>
      </c>
      <c r="K20" s="5">
        <v>27.535785528279998</v>
      </c>
      <c r="L20" s="4" t="s">
        <v>518</v>
      </c>
      <c r="N20" s="1"/>
      <c r="O20" s="27">
        <v>36</v>
      </c>
      <c r="P20" s="27"/>
      <c r="Q20" s="1" t="s">
        <v>309</v>
      </c>
      <c r="R20" s="2" t="s">
        <v>519</v>
      </c>
      <c r="S20" s="2" t="s">
        <v>520</v>
      </c>
      <c r="T20" s="45" t="s">
        <v>521</v>
      </c>
      <c r="U20" s="4" t="s">
        <v>635</v>
      </c>
      <c r="V20" s="3"/>
      <c r="W20" s="3"/>
      <c r="Y20" s="1"/>
    </row>
    <row r="21" spans="1:25" ht="13.15" customHeight="1">
      <c r="A21" s="56">
        <f>SUBTOTAL(3,$B$16:B21)</f>
        <v>6</v>
      </c>
      <c r="B21" s="8">
        <v>696244112243</v>
      </c>
      <c r="C21" s="1" t="s">
        <v>669</v>
      </c>
      <c r="D21" s="1" t="s">
        <v>723</v>
      </c>
      <c r="E21" s="1">
        <v>100</v>
      </c>
      <c r="F21" s="6"/>
      <c r="G21" s="3">
        <v>10.1</v>
      </c>
      <c r="H21" s="3">
        <f t="shared" si="0"/>
        <v>0</v>
      </c>
      <c r="I21" s="2" t="s">
        <v>1356</v>
      </c>
      <c r="J21" s="52" t="s">
        <v>0</v>
      </c>
      <c r="K21" s="5">
        <v>0.50339132520200003</v>
      </c>
      <c r="L21" s="4" t="s">
        <v>522</v>
      </c>
      <c r="M21" s="52">
        <v>6</v>
      </c>
      <c r="N21" s="4" t="s">
        <v>523</v>
      </c>
      <c r="O21" s="27">
        <v>864</v>
      </c>
      <c r="P21" s="27">
        <f>O21/M21</f>
        <v>144</v>
      </c>
      <c r="Q21" s="1" t="s">
        <v>310</v>
      </c>
      <c r="R21" s="2" t="s">
        <v>519</v>
      </c>
      <c r="S21" s="2" t="s">
        <v>520</v>
      </c>
      <c r="T21" s="45" t="s">
        <v>521</v>
      </c>
      <c r="U21" s="4" t="s">
        <v>635</v>
      </c>
      <c r="V21" s="3"/>
      <c r="W21" s="3"/>
      <c r="Y21" s="1"/>
    </row>
    <row r="22" spans="1:25" ht="13.15" customHeight="1">
      <c r="A22" s="56">
        <f>SUBTOTAL(3,$B$16:B22)</f>
        <v>7</v>
      </c>
      <c r="B22" s="8">
        <v>696244112267</v>
      </c>
      <c r="C22" s="1" t="s">
        <v>670</v>
      </c>
      <c r="D22" s="1" t="s">
        <v>1162</v>
      </c>
      <c r="E22" s="7">
        <v>1400</v>
      </c>
      <c r="F22" s="6"/>
      <c r="G22" s="3">
        <v>71.290000000000006</v>
      </c>
      <c r="H22" s="3">
        <f t="shared" si="0"/>
        <v>0</v>
      </c>
      <c r="I22" s="2" t="s">
        <v>1356</v>
      </c>
      <c r="J22" s="52" t="s">
        <v>0</v>
      </c>
      <c r="K22" s="5">
        <v>3.2844785528280003</v>
      </c>
      <c r="L22" s="4" t="s">
        <v>524</v>
      </c>
      <c r="M22" s="52">
        <v>2</v>
      </c>
      <c r="N22" s="4" t="s">
        <v>525</v>
      </c>
      <c r="O22" s="27">
        <v>140</v>
      </c>
      <c r="P22" s="27">
        <f>O22/M22</f>
        <v>70</v>
      </c>
      <c r="Q22" s="1" t="s">
        <v>1161</v>
      </c>
      <c r="R22" s="2" t="s">
        <v>519</v>
      </c>
      <c r="S22" s="2" t="s">
        <v>520</v>
      </c>
      <c r="T22" s="45" t="s">
        <v>521</v>
      </c>
      <c r="U22" s="4" t="s">
        <v>635</v>
      </c>
      <c r="V22" s="3"/>
      <c r="W22" s="3"/>
      <c r="Y22" s="1"/>
    </row>
    <row r="23" spans="1:25" ht="13.15" customHeight="1">
      <c r="A23" s="56">
        <f>SUBTOTAL(3,$B$16:B23)</f>
        <v>8</v>
      </c>
      <c r="B23" s="8">
        <v>696244110232</v>
      </c>
      <c r="C23" s="1" t="s">
        <v>284</v>
      </c>
      <c r="D23" s="1" t="s">
        <v>724</v>
      </c>
      <c r="E23" s="7">
        <v>8000</v>
      </c>
      <c r="F23" s="44"/>
      <c r="G23" s="3">
        <v>584.41</v>
      </c>
      <c r="H23" s="3">
        <f t="shared" si="0"/>
        <v>0</v>
      </c>
      <c r="I23" s="2" t="s">
        <v>1356</v>
      </c>
      <c r="J23" s="52" t="s">
        <v>0</v>
      </c>
      <c r="K23" s="5">
        <v>32.129449600000001</v>
      </c>
      <c r="L23" s="4" t="s">
        <v>518</v>
      </c>
      <c r="N23" s="1"/>
      <c r="O23" s="27">
        <v>36</v>
      </c>
      <c r="P23" s="27"/>
      <c r="Q23" s="1" t="s">
        <v>309</v>
      </c>
      <c r="R23" s="2" t="s">
        <v>519</v>
      </c>
      <c r="S23" s="2" t="s">
        <v>520</v>
      </c>
      <c r="T23" s="45" t="s">
        <v>521</v>
      </c>
      <c r="U23" s="4" t="s">
        <v>635</v>
      </c>
      <c r="V23" s="3"/>
      <c r="W23" s="3"/>
      <c r="Y23" s="1"/>
    </row>
    <row r="24" spans="1:25" ht="13.15" customHeight="1">
      <c r="A24" s="56">
        <f>SUBTOTAL(3,$B$16:B24)</f>
        <v>9</v>
      </c>
      <c r="B24" s="8">
        <v>696244110256</v>
      </c>
      <c r="C24" s="1" t="s">
        <v>283</v>
      </c>
      <c r="D24" s="1" t="s">
        <v>725</v>
      </c>
      <c r="E24" s="1">
        <v>100</v>
      </c>
      <c r="F24" s="44"/>
      <c r="G24" s="3">
        <v>10.5</v>
      </c>
      <c r="H24" s="3">
        <f t="shared" si="0"/>
        <v>0</v>
      </c>
      <c r="I24" s="2" t="s">
        <v>1356</v>
      </c>
      <c r="J24" s="52" t="s">
        <v>0</v>
      </c>
      <c r="K24" s="5">
        <v>0.70060561999999993</v>
      </c>
      <c r="L24" s="4" t="s">
        <v>522</v>
      </c>
      <c r="M24" s="52">
        <v>6</v>
      </c>
      <c r="N24" s="4" t="s">
        <v>523</v>
      </c>
      <c r="O24" s="27">
        <v>864</v>
      </c>
      <c r="P24" s="27">
        <v>144</v>
      </c>
      <c r="Q24" s="1" t="s">
        <v>310</v>
      </c>
      <c r="R24" s="2" t="s">
        <v>519</v>
      </c>
      <c r="S24" s="2" t="s">
        <v>520</v>
      </c>
      <c r="T24" s="45" t="s">
        <v>521</v>
      </c>
      <c r="U24" s="4" t="s">
        <v>635</v>
      </c>
      <c r="V24" s="3"/>
      <c r="W24" s="3"/>
      <c r="Y24" s="1"/>
    </row>
    <row r="25" spans="1:25" ht="13.15" customHeight="1">
      <c r="A25" s="56">
        <f>SUBTOTAL(3,$B$16:B25)</f>
        <v>10</v>
      </c>
      <c r="B25" s="8">
        <v>696244110270</v>
      </c>
      <c r="C25" s="1" t="s">
        <v>282</v>
      </c>
      <c r="D25" s="1" t="s">
        <v>1163</v>
      </c>
      <c r="E25" s="1">
        <v>928</v>
      </c>
      <c r="F25" s="44"/>
      <c r="G25" s="3">
        <v>71.290000000000006</v>
      </c>
      <c r="H25" s="3">
        <f t="shared" si="0"/>
        <v>0</v>
      </c>
      <c r="I25" s="2" t="s">
        <v>1356</v>
      </c>
      <c r="J25" s="52" t="s">
        <v>0</v>
      </c>
      <c r="K25" s="5">
        <v>4.2348601535999997</v>
      </c>
      <c r="L25" s="4" t="s">
        <v>524</v>
      </c>
      <c r="M25" s="52">
        <v>2</v>
      </c>
      <c r="N25" s="4" t="s">
        <v>525</v>
      </c>
      <c r="O25" s="27">
        <v>140</v>
      </c>
      <c r="P25" s="27">
        <v>70</v>
      </c>
      <c r="Q25" s="1" t="s">
        <v>1161</v>
      </c>
      <c r="R25" s="2" t="s">
        <v>519</v>
      </c>
      <c r="S25" s="2" t="s">
        <v>520</v>
      </c>
      <c r="T25" s="45" t="s">
        <v>521</v>
      </c>
      <c r="U25" s="4" t="s">
        <v>635</v>
      </c>
      <c r="V25" s="3"/>
      <c r="W25" s="3"/>
      <c r="Y25" s="1"/>
    </row>
    <row r="26" spans="1:25" ht="14.45" customHeight="1">
      <c r="A26" s="56">
        <f>SUBTOTAL(3,$B$16:B26)</f>
        <v>11</v>
      </c>
      <c r="B26" s="8">
        <v>696244111079</v>
      </c>
      <c r="C26" s="1" t="s">
        <v>320</v>
      </c>
      <c r="D26" s="1" t="s">
        <v>726</v>
      </c>
      <c r="E26" s="7">
        <v>10000</v>
      </c>
      <c r="F26" s="44"/>
      <c r="G26" s="3">
        <v>850.83</v>
      </c>
      <c r="H26" s="3">
        <f t="shared" si="0"/>
        <v>0</v>
      </c>
      <c r="I26" s="2" t="s">
        <v>1356</v>
      </c>
      <c r="J26" s="52" t="s">
        <v>0</v>
      </c>
      <c r="K26" s="5">
        <v>44.872211</v>
      </c>
      <c r="L26" s="4" t="s">
        <v>518</v>
      </c>
      <c r="N26" s="1"/>
      <c r="O26" s="27">
        <v>36</v>
      </c>
      <c r="P26" s="27"/>
      <c r="Q26" s="1" t="s">
        <v>309</v>
      </c>
      <c r="R26" s="2" t="s">
        <v>519</v>
      </c>
      <c r="S26" s="2" t="s">
        <v>520</v>
      </c>
      <c r="T26" s="45" t="s">
        <v>526</v>
      </c>
      <c r="U26" s="4" t="s">
        <v>635</v>
      </c>
      <c r="V26" s="3"/>
      <c r="W26" s="3"/>
      <c r="Y26" s="1"/>
    </row>
    <row r="27" spans="1:25">
      <c r="A27" s="56">
        <f>SUBTOTAL(3,$B$16:B27)</f>
        <v>12</v>
      </c>
      <c r="B27" s="8">
        <v>696244111093</v>
      </c>
      <c r="C27" s="1" t="s">
        <v>321</v>
      </c>
      <c r="D27" s="1" t="s">
        <v>727</v>
      </c>
      <c r="E27" s="7">
        <v>100</v>
      </c>
      <c r="F27" s="44"/>
      <c r="G27" s="3">
        <v>10.73</v>
      </c>
      <c r="H27" s="3">
        <f t="shared" si="0"/>
        <v>0</v>
      </c>
      <c r="I27" s="2" t="s">
        <v>1356</v>
      </c>
      <c r="J27" s="52" t="s">
        <v>0</v>
      </c>
      <c r="K27" s="5">
        <v>0.75131210999999998</v>
      </c>
      <c r="L27" s="4" t="s">
        <v>522</v>
      </c>
      <c r="M27" s="52">
        <v>6</v>
      </c>
      <c r="N27" s="4" t="s">
        <v>523</v>
      </c>
      <c r="O27" s="27">
        <v>864</v>
      </c>
      <c r="P27" s="27">
        <v>144</v>
      </c>
      <c r="Q27" s="1" t="s">
        <v>310</v>
      </c>
      <c r="R27" s="2" t="s">
        <v>519</v>
      </c>
      <c r="S27" s="2" t="s">
        <v>520</v>
      </c>
      <c r="T27" s="45" t="s">
        <v>526</v>
      </c>
      <c r="U27" s="4" t="s">
        <v>635</v>
      </c>
      <c r="V27" s="3"/>
      <c r="W27" s="3"/>
      <c r="Y27" s="1"/>
    </row>
    <row r="28" spans="1:25" ht="13.15" customHeight="1">
      <c r="A28" s="56">
        <f>SUBTOTAL(3,$B$16:B28)</f>
        <v>13</v>
      </c>
      <c r="B28" s="8">
        <v>696244111116</v>
      </c>
      <c r="C28" s="1" t="s">
        <v>322</v>
      </c>
      <c r="D28" s="1" t="s">
        <v>1164</v>
      </c>
      <c r="E28" s="7">
        <v>835</v>
      </c>
      <c r="F28" s="44"/>
      <c r="G28" s="3">
        <v>71.290000000000006</v>
      </c>
      <c r="H28" s="3">
        <f t="shared" si="0"/>
        <v>0</v>
      </c>
      <c r="I28" s="2" t="s">
        <v>1356</v>
      </c>
      <c r="J28" s="52" t="s">
        <v>0</v>
      </c>
      <c r="K28" s="5">
        <v>4.3015061184999999</v>
      </c>
      <c r="L28" s="4" t="s">
        <v>524</v>
      </c>
      <c r="M28" s="52">
        <v>2</v>
      </c>
      <c r="N28" s="4" t="s">
        <v>525</v>
      </c>
      <c r="O28" s="27">
        <v>140</v>
      </c>
      <c r="P28" s="27">
        <v>70</v>
      </c>
      <c r="Q28" s="1" t="s">
        <v>1161</v>
      </c>
      <c r="R28" s="2" t="s">
        <v>519</v>
      </c>
      <c r="S28" s="2" t="s">
        <v>520</v>
      </c>
      <c r="T28" s="45" t="s">
        <v>526</v>
      </c>
      <c r="U28" s="4" t="s">
        <v>635</v>
      </c>
      <c r="V28" s="3"/>
      <c r="W28" s="3"/>
      <c r="Y28" s="1"/>
    </row>
    <row r="29" spans="1:25" ht="14.45" customHeight="1">
      <c r="A29" s="56">
        <f>SUBTOTAL(3,$B$16:B29)</f>
        <v>14</v>
      </c>
      <c r="B29" s="8">
        <v>696244100004</v>
      </c>
      <c r="C29" s="1" t="s">
        <v>281</v>
      </c>
      <c r="D29" s="1" t="s">
        <v>728</v>
      </c>
      <c r="E29" s="7">
        <v>6500</v>
      </c>
      <c r="F29" s="44"/>
      <c r="G29" s="3">
        <v>592</v>
      </c>
      <c r="H29" s="3">
        <f t="shared" si="0"/>
        <v>0</v>
      </c>
      <c r="I29" s="2" t="s">
        <v>1356</v>
      </c>
      <c r="J29" s="52" t="s">
        <v>0</v>
      </c>
      <c r="K29" s="5">
        <v>32.250704249999998</v>
      </c>
      <c r="L29" s="4" t="s">
        <v>518</v>
      </c>
      <c r="N29" s="1"/>
      <c r="O29" s="27">
        <v>36</v>
      </c>
      <c r="P29" s="27"/>
      <c r="Q29" s="1" t="s">
        <v>309</v>
      </c>
      <c r="R29" s="2" t="s">
        <v>519</v>
      </c>
      <c r="S29" s="2" t="s">
        <v>520</v>
      </c>
      <c r="T29" s="45" t="s">
        <v>527</v>
      </c>
      <c r="U29" s="4" t="s">
        <v>635</v>
      </c>
      <c r="V29" s="3"/>
      <c r="W29" s="3"/>
      <c r="Y29" s="1"/>
    </row>
    <row r="30" spans="1:25">
      <c r="A30" s="56">
        <f>SUBTOTAL(3,$B$16:B30)</f>
        <v>15</v>
      </c>
      <c r="B30" s="8">
        <v>696244100271</v>
      </c>
      <c r="C30" s="1" t="s">
        <v>280</v>
      </c>
      <c r="D30" s="1" t="s">
        <v>729</v>
      </c>
      <c r="E30" s="7">
        <v>100</v>
      </c>
      <c r="F30" s="44"/>
      <c r="G30" s="3">
        <v>11.38</v>
      </c>
      <c r="H30" s="3">
        <f t="shared" si="0"/>
        <v>0</v>
      </c>
      <c r="I30" s="2" t="s">
        <v>1356</v>
      </c>
      <c r="J30" s="52" t="s">
        <v>0</v>
      </c>
      <c r="K30" s="5">
        <v>0.79099545000000004</v>
      </c>
      <c r="L30" s="4" t="s">
        <v>522</v>
      </c>
      <c r="M30" s="52">
        <v>6</v>
      </c>
      <c r="N30" s="4" t="s">
        <v>523</v>
      </c>
      <c r="O30" s="27">
        <v>864</v>
      </c>
      <c r="P30" s="27">
        <v>144</v>
      </c>
      <c r="Q30" s="1" t="s">
        <v>310</v>
      </c>
      <c r="R30" s="2" t="s">
        <v>519</v>
      </c>
      <c r="S30" s="2" t="s">
        <v>520</v>
      </c>
      <c r="T30" s="45" t="s">
        <v>527</v>
      </c>
      <c r="U30" s="4" t="s">
        <v>635</v>
      </c>
      <c r="V30" s="3"/>
      <c r="W30" s="3"/>
      <c r="Y30" s="1"/>
    </row>
    <row r="31" spans="1:25" ht="13.15" customHeight="1">
      <c r="A31" s="56">
        <f>SUBTOTAL(3,$B$16:B31)</f>
        <v>16</v>
      </c>
      <c r="B31" s="8">
        <v>696244100141</v>
      </c>
      <c r="C31" s="1" t="s">
        <v>279</v>
      </c>
      <c r="D31" s="1" t="s">
        <v>1165</v>
      </c>
      <c r="E31" s="7">
        <v>750</v>
      </c>
      <c r="F31" s="44"/>
      <c r="G31" s="3">
        <v>71.290000000000006</v>
      </c>
      <c r="H31" s="3">
        <f t="shared" si="0"/>
        <v>0</v>
      </c>
      <c r="I31" s="2" t="s">
        <v>1356</v>
      </c>
      <c r="J31" s="52" t="s">
        <v>0</v>
      </c>
      <c r="K31" s="5">
        <v>4.2299658750000004</v>
      </c>
      <c r="L31" s="4" t="s">
        <v>524</v>
      </c>
      <c r="M31" s="52">
        <v>2</v>
      </c>
      <c r="N31" s="4" t="s">
        <v>525</v>
      </c>
      <c r="O31" s="27">
        <v>140</v>
      </c>
      <c r="P31" s="27">
        <v>70</v>
      </c>
      <c r="Q31" s="1" t="s">
        <v>1161</v>
      </c>
      <c r="R31" s="2" t="s">
        <v>519</v>
      </c>
      <c r="S31" s="2" t="s">
        <v>520</v>
      </c>
      <c r="T31" s="45" t="s">
        <v>527</v>
      </c>
      <c r="U31" s="4" t="s">
        <v>635</v>
      </c>
      <c r="V31" s="3"/>
      <c r="W31" s="3"/>
      <c r="Y31" s="1"/>
    </row>
    <row r="32" spans="1:25" ht="14.45" customHeight="1">
      <c r="A32" s="56">
        <f>SUBTOTAL(3,$B$16:B32)</f>
        <v>17</v>
      </c>
      <c r="B32" s="8">
        <v>696244100011</v>
      </c>
      <c r="C32" s="1" t="s">
        <v>278</v>
      </c>
      <c r="D32" s="1" t="s">
        <v>730</v>
      </c>
      <c r="E32" s="7">
        <v>4500</v>
      </c>
      <c r="F32" s="44"/>
      <c r="G32" s="3">
        <v>460.92</v>
      </c>
      <c r="H32" s="3">
        <f t="shared" si="0"/>
        <v>0</v>
      </c>
      <c r="I32" s="2" t="s">
        <v>1356</v>
      </c>
      <c r="J32" s="52" t="s">
        <v>0</v>
      </c>
      <c r="K32" s="5">
        <v>29.020921300000001</v>
      </c>
      <c r="L32" s="4" t="s">
        <v>518</v>
      </c>
      <c r="N32" s="1"/>
      <c r="O32" s="27">
        <v>36</v>
      </c>
      <c r="P32" s="27"/>
      <c r="Q32" s="1" t="s">
        <v>309</v>
      </c>
      <c r="R32" s="2" t="s">
        <v>519</v>
      </c>
      <c r="S32" s="2" t="s">
        <v>520</v>
      </c>
      <c r="T32" s="45" t="s">
        <v>528</v>
      </c>
      <c r="U32" s="4" t="s">
        <v>635</v>
      </c>
      <c r="V32" s="3"/>
      <c r="W32" s="3"/>
      <c r="Y32" s="1"/>
    </row>
    <row r="33" spans="1:25">
      <c r="A33" s="56">
        <f>SUBTOTAL(3,$B$16:B33)</f>
        <v>18</v>
      </c>
      <c r="B33" s="8">
        <v>696244100288</v>
      </c>
      <c r="C33" s="1" t="s">
        <v>277</v>
      </c>
      <c r="D33" s="1" t="s">
        <v>731</v>
      </c>
      <c r="E33" s="7">
        <v>100</v>
      </c>
      <c r="F33" s="44"/>
      <c r="G33" s="3">
        <v>12.8</v>
      </c>
      <c r="H33" s="3">
        <f t="shared" si="0"/>
        <v>0</v>
      </c>
      <c r="I33" s="2" t="s">
        <v>1356</v>
      </c>
      <c r="J33" s="52" t="s">
        <v>0</v>
      </c>
      <c r="K33" s="5">
        <v>0.92988713999999995</v>
      </c>
      <c r="L33" s="4" t="s">
        <v>522</v>
      </c>
      <c r="M33" s="52">
        <v>6</v>
      </c>
      <c r="N33" s="4" t="s">
        <v>523</v>
      </c>
      <c r="O33" s="27">
        <v>864</v>
      </c>
      <c r="P33" s="27">
        <v>144</v>
      </c>
      <c r="Q33" s="1" t="s">
        <v>310</v>
      </c>
      <c r="R33" s="2" t="s">
        <v>519</v>
      </c>
      <c r="S33" s="2" t="s">
        <v>520</v>
      </c>
      <c r="T33" s="45" t="s">
        <v>528</v>
      </c>
      <c r="U33" s="4" t="s">
        <v>635</v>
      </c>
      <c r="V33" s="3"/>
      <c r="W33" s="3"/>
      <c r="Y33" s="1"/>
    </row>
    <row r="34" spans="1:25" ht="13.15" customHeight="1">
      <c r="A34" s="56">
        <f>SUBTOTAL(3,$B$16:B34)</f>
        <v>19</v>
      </c>
      <c r="B34" s="8">
        <v>696244100158</v>
      </c>
      <c r="C34" s="1" t="s">
        <v>276</v>
      </c>
      <c r="D34" s="1" t="s">
        <v>1166</v>
      </c>
      <c r="E34" s="7">
        <v>630</v>
      </c>
      <c r="F34" s="44"/>
      <c r="G34" s="3">
        <v>71.290000000000006</v>
      </c>
      <c r="H34" s="3">
        <f t="shared" si="0"/>
        <v>0</v>
      </c>
      <c r="I34" s="2" t="s">
        <v>1356</v>
      </c>
      <c r="J34" s="52" t="s">
        <v>0</v>
      </c>
      <c r="K34" s="5">
        <v>4.5361889820000005</v>
      </c>
      <c r="L34" s="4" t="s">
        <v>524</v>
      </c>
      <c r="M34" s="52">
        <v>2</v>
      </c>
      <c r="N34" s="4" t="s">
        <v>525</v>
      </c>
      <c r="O34" s="27">
        <v>140</v>
      </c>
      <c r="P34" s="27">
        <v>70</v>
      </c>
      <c r="Q34" s="1" t="s">
        <v>1161</v>
      </c>
      <c r="R34" s="2" t="s">
        <v>519</v>
      </c>
      <c r="S34" s="2" t="s">
        <v>520</v>
      </c>
      <c r="T34" s="45" t="s">
        <v>528</v>
      </c>
      <c r="U34" s="4" t="s">
        <v>635</v>
      </c>
      <c r="V34" s="3"/>
      <c r="W34" s="3"/>
      <c r="Y34" s="1"/>
    </row>
    <row r="35" spans="1:25" ht="14.45" customHeight="1">
      <c r="A35" s="56">
        <f>SUBTOTAL(3,$B$16:B35)</f>
        <v>20</v>
      </c>
      <c r="B35" s="8">
        <v>696244100028</v>
      </c>
      <c r="C35" s="1" t="s">
        <v>275</v>
      </c>
      <c r="D35" s="1" t="s">
        <v>732</v>
      </c>
      <c r="E35" s="7">
        <v>5200</v>
      </c>
      <c r="F35" s="44"/>
      <c r="G35" s="3">
        <v>510.22440000000006</v>
      </c>
      <c r="H35" s="3">
        <f t="shared" si="0"/>
        <v>0</v>
      </c>
      <c r="I35" s="2" t="s">
        <v>1357</v>
      </c>
      <c r="J35" s="52" t="s">
        <v>0</v>
      </c>
      <c r="K35" s="5">
        <v>31.247597599999995</v>
      </c>
      <c r="L35" s="4" t="s">
        <v>518</v>
      </c>
      <c r="N35" s="1"/>
      <c r="O35" s="27">
        <v>36</v>
      </c>
      <c r="P35" s="27"/>
      <c r="Q35" s="1" t="s">
        <v>309</v>
      </c>
      <c r="R35" s="2" t="s">
        <v>519</v>
      </c>
      <c r="S35" s="2" t="s">
        <v>520</v>
      </c>
      <c r="T35" s="4" t="s">
        <v>529</v>
      </c>
      <c r="U35" s="4" t="s">
        <v>636</v>
      </c>
      <c r="V35" s="3"/>
      <c r="W35" s="3"/>
      <c r="Y35" s="1"/>
    </row>
    <row r="36" spans="1:25">
      <c r="A36" s="56">
        <f>SUBTOTAL(3,$B$16:B36)</f>
        <v>21</v>
      </c>
      <c r="B36" s="8">
        <v>696244100295</v>
      </c>
      <c r="C36" s="1" t="s">
        <v>274</v>
      </c>
      <c r="D36" s="1" t="s">
        <v>733</v>
      </c>
      <c r="E36" s="7">
        <v>100</v>
      </c>
      <c r="F36" s="44"/>
      <c r="G36" s="3">
        <v>12.2706</v>
      </c>
      <c r="H36" s="3">
        <f t="shared" si="0"/>
        <v>0</v>
      </c>
      <c r="I36" s="2" t="s">
        <v>1357</v>
      </c>
      <c r="J36" s="52" t="s">
        <v>0</v>
      </c>
      <c r="K36" s="5">
        <v>0.89020379999999988</v>
      </c>
      <c r="L36" s="4" t="s">
        <v>522</v>
      </c>
      <c r="M36" s="52">
        <v>6</v>
      </c>
      <c r="N36" s="4" t="s">
        <v>523</v>
      </c>
      <c r="O36" s="27">
        <v>864</v>
      </c>
      <c r="P36" s="27">
        <v>144</v>
      </c>
      <c r="Q36" s="1" t="s">
        <v>310</v>
      </c>
      <c r="R36" s="2" t="s">
        <v>519</v>
      </c>
      <c r="S36" s="2" t="s">
        <v>520</v>
      </c>
      <c r="T36" s="4" t="s">
        <v>529</v>
      </c>
      <c r="U36" s="4" t="s">
        <v>636</v>
      </c>
      <c r="V36" s="3"/>
      <c r="W36" s="3"/>
      <c r="Y36" s="1"/>
    </row>
    <row r="37" spans="1:25" ht="13.15" customHeight="1">
      <c r="A37" s="56">
        <f>SUBTOTAL(3,$B$16:B37)</f>
        <v>22</v>
      </c>
      <c r="B37" s="8">
        <v>696244100165</v>
      </c>
      <c r="C37" s="1" t="s">
        <v>273</v>
      </c>
      <c r="D37" s="1" t="s">
        <v>1167</v>
      </c>
      <c r="E37" s="7">
        <v>610</v>
      </c>
      <c r="F37" s="44"/>
      <c r="G37" s="3">
        <v>72.715800000000002</v>
      </c>
      <c r="H37" s="3">
        <f t="shared" si="0"/>
        <v>0</v>
      </c>
      <c r="I37" s="2" t="s">
        <v>1357</v>
      </c>
      <c r="J37" s="52" t="s">
        <v>0</v>
      </c>
      <c r="K37" s="5">
        <v>4.1715431799999996</v>
      </c>
      <c r="L37" s="4" t="s">
        <v>524</v>
      </c>
      <c r="M37" s="52">
        <v>2</v>
      </c>
      <c r="N37" s="4" t="s">
        <v>525</v>
      </c>
      <c r="O37" s="27">
        <v>140</v>
      </c>
      <c r="P37" s="27">
        <v>70</v>
      </c>
      <c r="Q37" s="1" t="s">
        <v>1161</v>
      </c>
      <c r="R37" s="2" t="s">
        <v>519</v>
      </c>
      <c r="S37" s="2" t="s">
        <v>520</v>
      </c>
      <c r="T37" s="4" t="s">
        <v>529</v>
      </c>
      <c r="U37" s="4" t="s">
        <v>636</v>
      </c>
      <c r="V37" s="3"/>
      <c r="W37" s="3"/>
      <c r="Y37" s="1"/>
    </row>
    <row r="38" spans="1:25" ht="13.15" customHeight="1">
      <c r="A38" s="56">
        <f>SUBTOTAL(3,$B$16:B38)</f>
        <v>23</v>
      </c>
      <c r="B38" s="8">
        <v>696244100936</v>
      </c>
      <c r="C38" s="1" t="s">
        <v>272</v>
      </c>
      <c r="D38" s="1" t="s">
        <v>734</v>
      </c>
      <c r="E38" s="7">
        <v>4500</v>
      </c>
      <c r="F38" s="44"/>
      <c r="G38" s="3">
        <v>573.37260000000003</v>
      </c>
      <c r="H38" s="3">
        <f t="shared" si="0"/>
        <v>0</v>
      </c>
      <c r="I38" s="2" t="s">
        <v>1357</v>
      </c>
      <c r="J38" s="52" t="s">
        <v>0</v>
      </c>
      <c r="K38" s="5">
        <v>32.790838600000001</v>
      </c>
      <c r="L38" s="4" t="s">
        <v>518</v>
      </c>
      <c r="N38" s="1"/>
      <c r="O38" s="27">
        <v>36</v>
      </c>
      <c r="P38" s="27"/>
      <c r="Q38" s="1" t="s">
        <v>309</v>
      </c>
      <c r="R38" s="2" t="s">
        <v>519</v>
      </c>
      <c r="S38" s="2" t="s">
        <v>520</v>
      </c>
      <c r="T38" s="4" t="s">
        <v>530</v>
      </c>
      <c r="U38" s="4" t="s">
        <v>635</v>
      </c>
      <c r="V38" s="3"/>
      <c r="W38" s="3"/>
      <c r="Y38" s="1"/>
    </row>
    <row r="39" spans="1:25" ht="13.15" customHeight="1">
      <c r="A39" s="56">
        <f>SUBTOTAL(3,$B$16:B39)</f>
        <v>24</v>
      </c>
      <c r="B39" s="8">
        <v>696244100950</v>
      </c>
      <c r="C39" s="1" t="s">
        <v>271</v>
      </c>
      <c r="D39" s="1" t="s">
        <v>735</v>
      </c>
      <c r="E39" s="7">
        <v>100</v>
      </c>
      <c r="F39" s="44"/>
      <c r="G39" s="3">
        <v>15.116400000000001</v>
      </c>
      <c r="H39" s="3">
        <f t="shared" si="0"/>
        <v>0</v>
      </c>
      <c r="I39" s="2" t="s">
        <v>1356</v>
      </c>
      <c r="J39" s="52" t="s">
        <v>0</v>
      </c>
      <c r="K39" s="5">
        <v>1.0136630799999999</v>
      </c>
      <c r="L39" s="4" t="s">
        <v>522</v>
      </c>
      <c r="M39" s="52">
        <v>6</v>
      </c>
      <c r="N39" s="4" t="s">
        <v>523</v>
      </c>
      <c r="O39" s="27">
        <v>864</v>
      </c>
      <c r="P39" s="27">
        <v>144</v>
      </c>
      <c r="Q39" s="1" t="s">
        <v>310</v>
      </c>
      <c r="R39" s="2" t="s">
        <v>519</v>
      </c>
      <c r="S39" s="2" t="s">
        <v>520</v>
      </c>
      <c r="T39" s="4" t="s">
        <v>530</v>
      </c>
      <c r="U39" s="4" t="s">
        <v>635</v>
      </c>
      <c r="V39" s="3"/>
      <c r="W39" s="3"/>
      <c r="Y39" s="1"/>
    </row>
    <row r="40" spans="1:25" ht="13.15" customHeight="1">
      <c r="A40" s="56">
        <f>SUBTOTAL(3,$B$16:B40)</f>
        <v>25</v>
      </c>
      <c r="B40" s="8">
        <v>696244100974</v>
      </c>
      <c r="C40" s="1" t="s">
        <v>270</v>
      </c>
      <c r="D40" s="1" t="s">
        <v>1168</v>
      </c>
      <c r="E40" s="7">
        <v>542</v>
      </c>
      <c r="F40" s="44"/>
      <c r="G40" s="3">
        <v>72.715800000000002</v>
      </c>
      <c r="H40" s="3">
        <f t="shared" si="0"/>
        <v>0</v>
      </c>
      <c r="I40" s="2" t="s">
        <v>1356</v>
      </c>
      <c r="J40" s="52" t="s">
        <v>0</v>
      </c>
      <c r="K40" s="5">
        <v>4.4509138936000001</v>
      </c>
      <c r="L40" s="4" t="s">
        <v>524</v>
      </c>
      <c r="M40" s="52">
        <v>2</v>
      </c>
      <c r="N40" s="4" t="s">
        <v>525</v>
      </c>
      <c r="O40" s="27">
        <v>140</v>
      </c>
      <c r="P40" s="27">
        <v>70</v>
      </c>
      <c r="Q40" s="1" t="s">
        <v>1161</v>
      </c>
      <c r="R40" s="2" t="s">
        <v>519</v>
      </c>
      <c r="S40" s="2" t="s">
        <v>520</v>
      </c>
      <c r="T40" s="4" t="s">
        <v>530</v>
      </c>
      <c r="U40" s="4" t="s">
        <v>635</v>
      </c>
      <c r="V40" s="3"/>
      <c r="W40" s="3"/>
      <c r="Y40" s="1"/>
    </row>
    <row r="41" spans="1:25" ht="14.45" customHeight="1">
      <c r="A41" s="56">
        <f>SUBTOTAL(3,$B$16:B41)</f>
        <v>26</v>
      </c>
      <c r="B41" s="8">
        <v>696244100035</v>
      </c>
      <c r="C41" s="1" t="s">
        <v>269</v>
      </c>
      <c r="D41" s="1" t="s">
        <v>736</v>
      </c>
      <c r="E41" s="7">
        <v>3700</v>
      </c>
      <c r="F41" s="44"/>
      <c r="G41" s="3">
        <v>452.90039999999999</v>
      </c>
      <c r="H41" s="3">
        <f t="shared" si="0"/>
        <v>0</v>
      </c>
      <c r="I41" s="2" t="s">
        <v>1357</v>
      </c>
      <c r="J41" s="52" t="s">
        <v>0</v>
      </c>
      <c r="K41" s="5">
        <v>29.583101949999996</v>
      </c>
      <c r="L41" s="4" t="s">
        <v>518</v>
      </c>
      <c r="N41" s="1"/>
      <c r="O41" s="27">
        <v>36</v>
      </c>
      <c r="P41" s="27"/>
      <c r="Q41" s="1" t="s">
        <v>309</v>
      </c>
      <c r="R41" s="2" t="s">
        <v>519</v>
      </c>
      <c r="S41" s="2" t="s">
        <v>520</v>
      </c>
      <c r="T41" s="4" t="s">
        <v>531</v>
      </c>
      <c r="U41" s="4" t="s">
        <v>636</v>
      </c>
      <c r="V41" s="3"/>
      <c r="W41" s="3"/>
      <c r="Y41" s="1"/>
    </row>
    <row r="42" spans="1:25">
      <c r="A42" s="56">
        <f>SUBTOTAL(3,$B$16:B42)</f>
        <v>27</v>
      </c>
      <c r="B42" s="8">
        <v>696244100301</v>
      </c>
      <c r="C42" s="1" t="s">
        <v>268</v>
      </c>
      <c r="D42" s="1" t="s">
        <v>737</v>
      </c>
      <c r="E42" s="7">
        <v>100</v>
      </c>
      <c r="F42" s="44"/>
      <c r="G42" s="3">
        <v>15.3102</v>
      </c>
      <c r="H42" s="3">
        <f t="shared" si="0"/>
        <v>0</v>
      </c>
      <c r="I42" s="2" t="s">
        <v>1357</v>
      </c>
      <c r="J42" s="52" t="s">
        <v>0</v>
      </c>
      <c r="K42" s="5">
        <v>1.07759735</v>
      </c>
      <c r="L42" s="4" t="s">
        <v>522</v>
      </c>
      <c r="M42" s="52">
        <v>6</v>
      </c>
      <c r="N42" s="4" t="s">
        <v>523</v>
      </c>
      <c r="O42" s="27">
        <v>864</v>
      </c>
      <c r="P42" s="27">
        <v>144</v>
      </c>
      <c r="Q42" s="1" t="s">
        <v>310</v>
      </c>
      <c r="R42" s="2" t="s">
        <v>519</v>
      </c>
      <c r="S42" s="2" t="s">
        <v>520</v>
      </c>
      <c r="T42" s="4" t="s">
        <v>531</v>
      </c>
      <c r="U42" s="4" t="s">
        <v>636</v>
      </c>
      <c r="V42" s="3"/>
      <c r="W42" s="3"/>
      <c r="Y42" s="1"/>
    </row>
    <row r="43" spans="1:25" ht="13.15" customHeight="1">
      <c r="A43" s="56">
        <f>SUBTOTAL(3,$B$16:B43)</f>
        <v>28</v>
      </c>
      <c r="B43" s="8">
        <v>696244100172</v>
      </c>
      <c r="C43" s="1" t="s">
        <v>267</v>
      </c>
      <c r="D43" s="1" t="s">
        <v>1169</v>
      </c>
      <c r="E43" s="7">
        <v>510</v>
      </c>
      <c r="F43" s="44"/>
      <c r="G43" s="3">
        <v>72.715800000000002</v>
      </c>
      <c r="H43" s="3">
        <f t="shared" si="0"/>
        <v>0</v>
      </c>
      <c r="I43" s="2" t="s">
        <v>1357</v>
      </c>
      <c r="J43" s="52" t="s">
        <v>0</v>
      </c>
      <c r="K43" s="5">
        <v>4.5540464849999998</v>
      </c>
      <c r="L43" s="4" t="s">
        <v>524</v>
      </c>
      <c r="M43" s="52">
        <v>2</v>
      </c>
      <c r="N43" s="4" t="s">
        <v>525</v>
      </c>
      <c r="O43" s="27">
        <v>140</v>
      </c>
      <c r="P43" s="27">
        <v>70</v>
      </c>
      <c r="Q43" s="1" t="s">
        <v>1161</v>
      </c>
      <c r="R43" s="2" t="s">
        <v>519</v>
      </c>
      <c r="S43" s="2" t="s">
        <v>520</v>
      </c>
      <c r="T43" s="4" t="s">
        <v>531</v>
      </c>
      <c r="U43" s="4" t="s">
        <v>636</v>
      </c>
      <c r="V43" s="3"/>
      <c r="W43" s="3"/>
      <c r="Y43" s="1"/>
    </row>
    <row r="44" spans="1:25" ht="14.45" customHeight="1">
      <c r="A44" s="56">
        <f>SUBTOTAL(3,$B$16:B44)</f>
        <v>29</v>
      </c>
      <c r="B44" s="8">
        <v>696244100042</v>
      </c>
      <c r="C44" s="1" t="s">
        <v>266</v>
      </c>
      <c r="D44" s="1" t="s">
        <v>738</v>
      </c>
      <c r="E44" s="7">
        <v>2600</v>
      </c>
      <c r="F44" s="44"/>
      <c r="G44" s="3">
        <v>375.51299999999998</v>
      </c>
      <c r="H44" s="3">
        <f t="shared" si="0"/>
        <v>0</v>
      </c>
      <c r="I44" s="2" t="s">
        <v>1357</v>
      </c>
      <c r="J44" s="52" t="s">
        <v>0</v>
      </c>
      <c r="K44" s="5">
        <v>25.974122639999997</v>
      </c>
      <c r="L44" s="4" t="s">
        <v>518</v>
      </c>
      <c r="N44" s="1"/>
      <c r="O44" s="27">
        <v>36</v>
      </c>
      <c r="P44" s="27"/>
      <c r="Q44" s="1" t="s">
        <v>309</v>
      </c>
      <c r="R44" s="2" t="s">
        <v>519</v>
      </c>
      <c r="S44" s="2" t="s">
        <v>520</v>
      </c>
      <c r="T44" s="4" t="s">
        <v>532</v>
      </c>
      <c r="U44" s="4" t="s">
        <v>636</v>
      </c>
      <c r="V44" s="3"/>
      <c r="W44" s="3"/>
      <c r="Y44" s="1"/>
    </row>
    <row r="45" spans="1:25">
      <c r="A45" s="56">
        <f>SUBTOTAL(3,$B$16:B45)</f>
        <v>30</v>
      </c>
      <c r="B45" s="8">
        <v>696244100318</v>
      </c>
      <c r="C45" s="1" t="s">
        <v>265</v>
      </c>
      <c r="D45" s="1" t="s">
        <v>739</v>
      </c>
      <c r="E45" s="7">
        <v>100</v>
      </c>
      <c r="F45" s="44"/>
      <c r="G45" s="3">
        <v>18.053999999999998</v>
      </c>
      <c r="H45" s="3">
        <f t="shared" si="0"/>
        <v>0</v>
      </c>
      <c r="I45" s="2" t="s">
        <v>1357</v>
      </c>
      <c r="J45" s="52" t="s">
        <v>0</v>
      </c>
      <c r="K45" s="5">
        <v>1.3265816400000001</v>
      </c>
      <c r="L45" s="4" t="s">
        <v>533</v>
      </c>
      <c r="M45" s="52">
        <v>6</v>
      </c>
      <c r="N45" s="4" t="s">
        <v>534</v>
      </c>
      <c r="O45" s="27">
        <v>648</v>
      </c>
      <c r="P45" s="27">
        <v>108</v>
      </c>
      <c r="Q45" s="1" t="s">
        <v>311</v>
      </c>
      <c r="R45" s="2" t="s">
        <v>519</v>
      </c>
      <c r="S45" s="2" t="s">
        <v>520</v>
      </c>
      <c r="T45" s="4" t="s">
        <v>532</v>
      </c>
      <c r="U45" s="4" t="s">
        <v>636</v>
      </c>
      <c r="V45" s="3"/>
      <c r="W45" s="3"/>
      <c r="Y45" s="1"/>
    </row>
    <row r="46" spans="1:25" ht="13.15" customHeight="1">
      <c r="A46" s="56">
        <f>SUBTOTAL(3,$B$16:B46)</f>
        <v>31</v>
      </c>
      <c r="B46" s="8">
        <v>696244100189</v>
      </c>
      <c r="C46" s="1" t="s">
        <v>264</v>
      </c>
      <c r="D46" s="1" t="s">
        <v>1170</v>
      </c>
      <c r="E46" s="7">
        <v>435</v>
      </c>
      <c r="F46" s="44"/>
      <c r="G46" s="3">
        <v>72.715800000000002</v>
      </c>
      <c r="H46" s="3">
        <f t="shared" si="0"/>
        <v>0</v>
      </c>
      <c r="I46" s="2" t="s">
        <v>1357</v>
      </c>
      <c r="J46" s="52" t="s">
        <v>0</v>
      </c>
      <c r="K46" s="5">
        <v>4.7795801339999997</v>
      </c>
      <c r="L46" s="4" t="s">
        <v>524</v>
      </c>
      <c r="M46" s="52">
        <v>2</v>
      </c>
      <c r="N46" s="4" t="s">
        <v>525</v>
      </c>
      <c r="O46" s="27">
        <v>140</v>
      </c>
      <c r="P46" s="27">
        <v>70</v>
      </c>
      <c r="Q46" s="1" t="s">
        <v>1161</v>
      </c>
      <c r="R46" s="2" t="s">
        <v>519</v>
      </c>
      <c r="S46" s="2" t="s">
        <v>520</v>
      </c>
      <c r="T46" s="4" t="s">
        <v>532</v>
      </c>
      <c r="U46" s="4" t="s">
        <v>636</v>
      </c>
      <c r="V46" s="3"/>
      <c r="W46" s="3"/>
      <c r="Y46" s="1"/>
    </row>
    <row r="47" spans="1:25" ht="14.45" customHeight="1">
      <c r="A47" s="56">
        <f>SUBTOTAL(3,$B$16:B47)</f>
        <v>32</v>
      </c>
      <c r="B47" s="8">
        <v>696244100059</v>
      </c>
      <c r="C47" s="1" t="s">
        <v>263</v>
      </c>
      <c r="D47" s="1" t="s">
        <v>740</v>
      </c>
      <c r="E47" s="7">
        <v>2000</v>
      </c>
      <c r="F47" s="44"/>
      <c r="G47" s="3">
        <v>344.76</v>
      </c>
      <c r="H47" s="3">
        <f t="shared" si="0"/>
        <v>0</v>
      </c>
      <c r="I47" s="2" t="s">
        <v>1357</v>
      </c>
      <c r="J47" s="52" t="s">
        <v>0</v>
      </c>
      <c r="K47" s="5">
        <v>22.914096199999999</v>
      </c>
      <c r="L47" s="4" t="s">
        <v>518</v>
      </c>
      <c r="N47" s="1"/>
      <c r="O47" s="27">
        <v>36</v>
      </c>
      <c r="P47" s="27"/>
      <c r="Q47" s="1" t="s">
        <v>309</v>
      </c>
      <c r="R47" s="2" t="s">
        <v>519</v>
      </c>
      <c r="S47" s="2" t="s">
        <v>520</v>
      </c>
      <c r="T47" s="4" t="s">
        <v>535</v>
      </c>
      <c r="U47" s="4" t="s">
        <v>636</v>
      </c>
      <c r="V47" s="3"/>
      <c r="W47" s="3"/>
      <c r="Y47" s="1"/>
    </row>
    <row r="48" spans="1:25" ht="13.15" customHeight="1">
      <c r="A48" s="56">
        <f>SUBTOTAL(3,$B$16:B48)</f>
        <v>33</v>
      </c>
      <c r="B48" s="8">
        <v>696244100325</v>
      </c>
      <c r="C48" s="1" t="s">
        <v>262</v>
      </c>
      <c r="D48" s="1" t="s">
        <v>741</v>
      </c>
      <c r="E48" s="7">
        <v>100</v>
      </c>
      <c r="F48" s="44"/>
      <c r="G48" s="3">
        <v>21.552599999999998</v>
      </c>
      <c r="H48" s="3">
        <f t="shared" si="0"/>
        <v>0</v>
      </c>
      <c r="I48" s="2" t="s">
        <v>1357</v>
      </c>
      <c r="J48" s="52" t="s">
        <v>0</v>
      </c>
      <c r="K48" s="5">
        <v>1.4566548100000001</v>
      </c>
      <c r="L48" s="4" t="s">
        <v>533</v>
      </c>
      <c r="M48" s="52">
        <v>6</v>
      </c>
      <c r="N48" s="4" t="s">
        <v>534</v>
      </c>
      <c r="O48" s="27">
        <v>648</v>
      </c>
      <c r="P48" s="27">
        <v>108</v>
      </c>
      <c r="Q48" s="1" t="s">
        <v>311</v>
      </c>
      <c r="R48" s="2" t="s">
        <v>519</v>
      </c>
      <c r="S48" s="2" t="s">
        <v>520</v>
      </c>
      <c r="T48" s="4" t="s">
        <v>535</v>
      </c>
      <c r="U48" s="4" t="s">
        <v>636</v>
      </c>
      <c r="V48" s="3"/>
      <c r="W48" s="3"/>
      <c r="Y48" s="1"/>
    </row>
    <row r="49" spans="1:25" ht="13.15" customHeight="1">
      <c r="A49" s="56">
        <f>SUBTOTAL(3,$B$16:B49)</f>
        <v>34</v>
      </c>
      <c r="B49" s="8">
        <v>696244100196</v>
      </c>
      <c r="C49" s="1" t="s">
        <v>261</v>
      </c>
      <c r="D49" s="1" t="s">
        <v>1171</v>
      </c>
      <c r="E49" s="7">
        <v>365</v>
      </c>
      <c r="F49" s="44"/>
      <c r="G49" s="3">
        <v>72.715800000000002</v>
      </c>
      <c r="H49" s="3">
        <f t="shared" ref="H49:H80" si="1">(ROUND(G49*(1-$E$5)*(1-$G$5)*(1-$H$5),2)*F49)</f>
        <v>0</v>
      </c>
      <c r="I49" s="2" t="s">
        <v>1357</v>
      </c>
      <c r="J49" s="52" t="s">
        <v>0</v>
      </c>
      <c r="K49" s="5">
        <v>4.5938400565000004</v>
      </c>
      <c r="L49" s="4" t="s">
        <v>524</v>
      </c>
      <c r="M49" s="52">
        <v>2</v>
      </c>
      <c r="N49" s="4" t="s">
        <v>525</v>
      </c>
      <c r="O49" s="27">
        <v>140</v>
      </c>
      <c r="P49" s="27">
        <v>70</v>
      </c>
      <c r="Q49" s="1" t="s">
        <v>1161</v>
      </c>
      <c r="R49" s="2" t="s">
        <v>519</v>
      </c>
      <c r="S49" s="2" t="s">
        <v>520</v>
      </c>
      <c r="T49" s="4" t="s">
        <v>535</v>
      </c>
      <c r="U49" s="4" t="s">
        <v>636</v>
      </c>
      <c r="V49" s="3"/>
      <c r="W49" s="3"/>
      <c r="Y49" s="1"/>
    </row>
    <row r="50" spans="1:25" ht="14.45" customHeight="1">
      <c r="A50" s="56">
        <f>SUBTOTAL(3,$B$16:B50)</f>
        <v>35</v>
      </c>
      <c r="B50" s="8">
        <v>696244101117</v>
      </c>
      <c r="C50" s="1" t="s">
        <v>260</v>
      </c>
      <c r="D50" s="1" t="s">
        <v>742</v>
      </c>
      <c r="E50" s="7">
        <v>1500</v>
      </c>
      <c r="F50" s="44"/>
      <c r="G50" s="3">
        <v>247.27860000000001</v>
      </c>
      <c r="H50" s="3">
        <f t="shared" si="1"/>
        <v>0</v>
      </c>
      <c r="I50" s="2" t="s">
        <v>1357</v>
      </c>
      <c r="J50" s="52" t="s">
        <v>0</v>
      </c>
      <c r="K50" s="5">
        <v>18.967808499999997</v>
      </c>
      <c r="L50" s="4" t="s">
        <v>518</v>
      </c>
      <c r="N50" s="1"/>
      <c r="O50" s="27">
        <v>36</v>
      </c>
      <c r="P50" s="27"/>
      <c r="Q50" s="1" t="s">
        <v>309</v>
      </c>
      <c r="R50" s="2" t="s">
        <v>519</v>
      </c>
      <c r="S50" s="2" t="s">
        <v>520</v>
      </c>
      <c r="T50" s="4" t="s">
        <v>536</v>
      </c>
      <c r="U50" s="4" t="s">
        <v>636</v>
      </c>
      <c r="V50" s="3"/>
      <c r="W50" s="3"/>
      <c r="Y50" s="1"/>
    </row>
    <row r="51" spans="1:25" ht="13.15" customHeight="1">
      <c r="A51" s="56">
        <f>SUBTOTAL(3,$B$16:B51)</f>
        <v>36</v>
      </c>
      <c r="B51" s="8">
        <v>696244101131</v>
      </c>
      <c r="C51" s="1" t="s">
        <v>259</v>
      </c>
      <c r="D51" s="1" t="s">
        <v>743</v>
      </c>
      <c r="E51" s="7">
        <v>100</v>
      </c>
      <c r="F51" s="44"/>
      <c r="G51" s="3">
        <v>22.684799999999999</v>
      </c>
      <c r="H51" s="3">
        <f t="shared" si="1"/>
        <v>0</v>
      </c>
      <c r="I51" s="2" t="s">
        <v>1357</v>
      </c>
      <c r="J51" s="52" t="s">
        <v>0</v>
      </c>
      <c r="K51" s="5">
        <v>1.5514538999999998</v>
      </c>
      <c r="L51" s="4" t="s">
        <v>533</v>
      </c>
      <c r="M51" s="52">
        <v>6</v>
      </c>
      <c r="N51" s="4" t="s">
        <v>534</v>
      </c>
      <c r="O51" s="27">
        <v>648</v>
      </c>
      <c r="P51" s="27">
        <v>108</v>
      </c>
      <c r="Q51" s="1" t="s">
        <v>311</v>
      </c>
      <c r="R51" s="2" t="s">
        <v>519</v>
      </c>
      <c r="S51" s="2" t="s">
        <v>520</v>
      </c>
      <c r="T51" s="4" t="s">
        <v>536</v>
      </c>
      <c r="U51" s="4" t="s">
        <v>636</v>
      </c>
      <c r="V51" s="3"/>
      <c r="W51" s="3"/>
      <c r="Y51" s="1"/>
    </row>
    <row r="52" spans="1:25" ht="13.15" customHeight="1">
      <c r="A52" s="56">
        <f>SUBTOTAL(3,$B$16:B52)</f>
        <v>37</v>
      </c>
      <c r="B52" s="8">
        <v>696244101155</v>
      </c>
      <c r="C52" s="1" t="s">
        <v>258</v>
      </c>
      <c r="D52" s="1" t="s">
        <v>1172</v>
      </c>
      <c r="E52" s="7">
        <v>330</v>
      </c>
      <c r="F52" s="44"/>
      <c r="G52" s="3">
        <v>64.219200000000001</v>
      </c>
      <c r="H52" s="3">
        <f t="shared" si="1"/>
        <v>0</v>
      </c>
      <c r="I52" s="2" t="s">
        <v>1357</v>
      </c>
      <c r="J52" s="52" t="s">
        <v>0</v>
      </c>
      <c r="K52" s="5">
        <v>4.5308978699999995</v>
      </c>
      <c r="L52" s="4" t="s">
        <v>524</v>
      </c>
      <c r="M52" s="52">
        <v>2</v>
      </c>
      <c r="N52" s="4" t="s">
        <v>525</v>
      </c>
      <c r="O52" s="27">
        <v>140</v>
      </c>
      <c r="P52" s="27">
        <v>70</v>
      </c>
      <c r="Q52" s="1" t="s">
        <v>1161</v>
      </c>
      <c r="R52" s="2" t="s">
        <v>519</v>
      </c>
      <c r="S52" s="2" t="s">
        <v>520</v>
      </c>
      <c r="T52" s="4" t="s">
        <v>536</v>
      </c>
      <c r="U52" s="4" t="s">
        <v>636</v>
      </c>
      <c r="V52" s="3"/>
      <c r="W52" s="3"/>
      <c r="Y52" s="1"/>
    </row>
    <row r="53" spans="1:25" ht="14.45" customHeight="1">
      <c r="A53" s="56">
        <f>SUBTOTAL(3,$B$16:B53)</f>
        <v>38</v>
      </c>
      <c r="B53" s="8">
        <v>696244111550</v>
      </c>
      <c r="C53" s="1" t="s">
        <v>537</v>
      </c>
      <c r="D53" s="1" t="s">
        <v>744</v>
      </c>
      <c r="E53" s="7">
        <v>2500</v>
      </c>
      <c r="F53" s="44"/>
      <c r="G53" s="3">
        <v>400.9314</v>
      </c>
      <c r="H53" s="3">
        <f t="shared" si="1"/>
        <v>0</v>
      </c>
      <c r="I53" s="2" t="s">
        <v>1357</v>
      </c>
      <c r="J53" s="52" t="s">
        <v>0</v>
      </c>
      <c r="K53" s="5">
        <v>21.448017249999996</v>
      </c>
      <c r="L53" s="4" t="s">
        <v>518</v>
      </c>
      <c r="N53" s="1"/>
      <c r="O53" s="27">
        <v>36</v>
      </c>
      <c r="P53" s="27"/>
      <c r="Q53" s="1" t="s">
        <v>309</v>
      </c>
      <c r="R53" s="2" t="s">
        <v>519</v>
      </c>
      <c r="S53" s="2" t="s">
        <v>520</v>
      </c>
      <c r="T53" s="45" t="s">
        <v>538</v>
      </c>
      <c r="U53" s="4" t="s">
        <v>636</v>
      </c>
      <c r="V53" s="3"/>
      <c r="W53" s="3"/>
      <c r="Y53" s="1"/>
    </row>
    <row r="54" spans="1:25" ht="13.15" customHeight="1">
      <c r="A54" s="56">
        <f>SUBTOTAL(3,$B$16:B54)</f>
        <v>39</v>
      </c>
      <c r="B54" s="8">
        <v>696244111574</v>
      </c>
      <c r="C54" s="1" t="s">
        <v>539</v>
      </c>
      <c r="D54" s="1" t="s">
        <v>745</v>
      </c>
      <c r="E54" s="7">
        <v>100</v>
      </c>
      <c r="F54" s="44"/>
      <c r="G54" s="3">
        <v>18.1662</v>
      </c>
      <c r="H54" s="3">
        <f t="shared" si="1"/>
        <v>0</v>
      </c>
      <c r="I54" s="2" t="s">
        <v>1357</v>
      </c>
      <c r="J54" s="52" t="s">
        <v>0</v>
      </c>
      <c r="K54" s="5">
        <v>1.1172806899999999</v>
      </c>
      <c r="L54" s="4" t="s">
        <v>522</v>
      </c>
      <c r="M54" s="52">
        <v>6</v>
      </c>
      <c r="N54" s="4" t="s">
        <v>523</v>
      </c>
      <c r="O54" s="27">
        <v>864</v>
      </c>
      <c r="P54" s="27">
        <v>144</v>
      </c>
      <c r="Q54" s="1" t="s">
        <v>310</v>
      </c>
      <c r="R54" s="2" t="s">
        <v>519</v>
      </c>
      <c r="S54" s="2" t="s">
        <v>520</v>
      </c>
      <c r="T54" s="45" t="s">
        <v>538</v>
      </c>
      <c r="U54" s="4" t="s">
        <v>636</v>
      </c>
      <c r="V54" s="3"/>
      <c r="W54" s="3"/>
      <c r="Y54" s="1"/>
    </row>
    <row r="55" spans="1:25" ht="13.15" customHeight="1">
      <c r="A55" s="56">
        <f>SUBTOTAL(3,$B$16:B55)</f>
        <v>40</v>
      </c>
      <c r="B55" s="8">
        <v>696244111598</v>
      </c>
      <c r="C55" s="1" t="s">
        <v>540</v>
      </c>
      <c r="D55" s="1" t="s">
        <v>1173</v>
      </c>
      <c r="E55" s="7">
        <v>500</v>
      </c>
      <c r="F55" s="44"/>
      <c r="G55" s="3">
        <v>80.376000000000005</v>
      </c>
      <c r="H55" s="3">
        <f t="shared" si="1"/>
        <v>0</v>
      </c>
      <c r="I55" s="2" t="s">
        <v>1357</v>
      </c>
      <c r="J55" s="52" t="s">
        <v>0</v>
      </c>
      <c r="K55" s="5">
        <v>4.6764034499999996</v>
      </c>
      <c r="L55" s="4" t="s">
        <v>524</v>
      </c>
      <c r="M55" s="52">
        <v>2</v>
      </c>
      <c r="N55" s="4" t="s">
        <v>525</v>
      </c>
      <c r="O55" s="27">
        <v>140</v>
      </c>
      <c r="P55" s="27">
        <v>70</v>
      </c>
      <c r="Q55" s="1" t="s">
        <v>1161</v>
      </c>
      <c r="R55" s="2" t="s">
        <v>519</v>
      </c>
      <c r="S55" s="2" t="s">
        <v>520</v>
      </c>
      <c r="T55" s="45" t="s">
        <v>538</v>
      </c>
      <c r="U55" s="4" t="s">
        <v>636</v>
      </c>
      <c r="V55" s="3"/>
      <c r="W55" s="3"/>
      <c r="Y55" s="1"/>
    </row>
    <row r="56" spans="1:25" ht="14.45" customHeight="1">
      <c r="A56" s="56">
        <f>SUBTOTAL(3,$B$16:B56)</f>
        <v>41</v>
      </c>
      <c r="B56" s="8">
        <v>696244111857</v>
      </c>
      <c r="C56" s="1" t="s">
        <v>541</v>
      </c>
      <c r="D56" s="1" t="s">
        <v>746</v>
      </c>
      <c r="E56" s="7">
        <v>2500</v>
      </c>
      <c r="F56" s="44"/>
      <c r="G56" s="3">
        <v>522.68880000000001</v>
      </c>
      <c r="H56" s="3">
        <f t="shared" si="1"/>
        <v>0</v>
      </c>
      <c r="I56" s="2" t="s">
        <v>1357</v>
      </c>
      <c r="J56" s="52" t="s">
        <v>0</v>
      </c>
      <c r="K56" s="5">
        <v>28.502833249999998</v>
      </c>
      <c r="L56" s="4" t="s">
        <v>518</v>
      </c>
      <c r="N56" s="1"/>
      <c r="O56" s="27">
        <v>36</v>
      </c>
      <c r="P56" s="27"/>
      <c r="Q56" s="1" t="s">
        <v>309</v>
      </c>
      <c r="R56" s="2" t="s">
        <v>519</v>
      </c>
      <c r="S56" s="2" t="s">
        <v>520</v>
      </c>
      <c r="T56" s="45" t="s">
        <v>542</v>
      </c>
      <c r="U56" s="4" t="s">
        <v>636</v>
      </c>
      <c r="V56" s="3"/>
      <c r="W56" s="3"/>
      <c r="Y56" s="1"/>
    </row>
    <row r="57" spans="1:25" ht="13.15" customHeight="1">
      <c r="A57" s="56">
        <f>SUBTOTAL(3,$B$16:B57)</f>
        <v>42</v>
      </c>
      <c r="B57" s="8">
        <v>696244111871</v>
      </c>
      <c r="C57" s="1" t="s">
        <v>543</v>
      </c>
      <c r="D57" s="1" t="s">
        <v>747</v>
      </c>
      <c r="E57" s="7">
        <v>100</v>
      </c>
      <c r="F57" s="44"/>
      <c r="G57" s="3">
        <v>23.643599999999999</v>
      </c>
      <c r="H57" s="3">
        <f t="shared" si="1"/>
        <v>0</v>
      </c>
      <c r="I57" s="2" t="s">
        <v>1357</v>
      </c>
      <c r="J57" s="52" t="s">
        <v>0</v>
      </c>
      <c r="K57" s="5">
        <v>1.46547333</v>
      </c>
      <c r="L57" s="4" t="s">
        <v>533</v>
      </c>
      <c r="M57" s="52">
        <v>6</v>
      </c>
      <c r="N57" s="4" t="s">
        <v>534</v>
      </c>
      <c r="O57" s="27">
        <v>648</v>
      </c>
      <c r="P57" s="27">
        <v>108</v>
      </c>
      <c r="Q57" s="1" t="s">
        <v>311</v>
      </c>
      <c r="R57" s="2" t="s">
        <v>519</v>
      </c>
      <c r="S57" s="2" t="s">
        <v>520</v>
      </c>
      <c r="T57" s="45" t="s">
        <v>542</v>
      </c>
      <c r="U57" s="4" t="s">
        <v>636</v>
      </c>
      <c r="V57" s="3"/>
      <c r="W57" s="3"/>
      <c r="Y57" s="1"/>
    </row>
    <row r="58" spans="1:25" ht="13.15" customHeight="1">
      <c r="A58" s="56">
        <f>SUBTOTAL(3,$B$16:B58)</f>
        <v>43</v>
      </c>
      <c r="B58" s="8">
        <v>696244111895</v>
      </c>
      <c r="C58" s="1" t="s">
        <v>544</v>
      </c>
      <c r="D58" s="1" t="s">
        <v>1174</v>
      </c>
      <c r="E58" s="7">
        <v>500</v>
      </c>
      <c r="F58" s="44"/>
      <c r="G58" s="3">
        <v>104.7234</v>
      </c>
      <c r="H58" s="3">
        <f t="shared" si="1"/>
        <v>0</v>
      </c>
      <c r="I58" s="2" t="s">
        <v>1357</v>
      </c>
      <c r="J58" s="52" t="s">
        <v>0</v>
      </c>
      <c r="K58" s="5">
        <v>6.0873666499999999</v>
      </c>
      <c r="L58" s="4" t="s">
        <v>524</v>
      </c>
      <c r="M58" s="52">
        <v>2</v>
      </c>
      <c r="N58" s="4" t="s">
        <v>525</v>
      </c>
      <c r="O58" s="27">
        <v>140</v>
      </c>
      <c r="P58" s="27">
        <v>70</v>
      </c>
      <c r="Q58" s="1" t="s">
        <v>1161</v>
      </c>
      <c r="R58" s="2" t="s">
        <v>519</v>
      </c>
      <c r="S58" s="2" t="s">
        <v>520</v>
      </c>
      <c r="T58" s="45" t="s">
        <v>542</v>
      </c>
      <c r="U58" s="4" t="s">
        <v>636</v>
      </c>
      <c r="V58" s="3"/>
      <c r="W58" s="3"/>
      <c r="Y58" s="1"/>
    </row>
    <row r="59" spans="1:25" ht="14.45" customHeight="1">
      <c r="A59" s="56">
        <f>SUBTOTAL(3,$B$16:B59)</f>
        <v>44</v>
      </c>
      <c r="B59" s="8">
        <v>696244100073</v>
      </c>
      <c r="C59" s="1" t="s">
        <v>257</v>
      </c>
      <c r="D59" s="1" t="s">
        <v>748</v>
      </c>
      <c r="E59" s="7">
        <v>2200</v>
      </c>
      <c r="F59" s="44"/>
      <c r="G59" s="3">
        <v>395.07659999999998</v>
      </c>
      <c r="H59" s="3">
        <f t="shared" si="1"/>
        <v>0</v>
      </c>
      <c r="I59" s="2" t="s">
        <v>1357</v>
      </c>
      <c r="J59" s="52" t="s">
        <v>0</v>
      </c>
      <c r="K59" s="5">
        <v>28.020019279999996</v>
      </c>
      <c r="L59" s="4" t="s">
        <v>518</v>
      </c>
      <c r="N59" s="1"/>
      <c r="O59" s="27">
        <v>36</v>
      </c>
      <c r="P59" s="27"/>
      <c r="Q59" s="1" t="s">
        <v>309</v>
      </c>
      <c r="R59" s="2" t="s">
        <v>519</v>
      </c>
      <c r="S59" s="2" t="s">
        <v>520</v>
      </c>
      <c r="T59" s="45" t="s">
        <v>545</v>
      </c>
      <c r="U59" s="4" t="s">
        <v>636</v>
      </c>
      <c r="V59" s="3"/>
      <c r="W59" s="3"/>
      <c r="Y59" s="1"/>
    </row>
    <row r="60" spans="1:25" ht="13.15" customHeight="1">
      <c r="A60" s="56">
        <f>SUBTOTAL(3,$B$16:B60)</f>
        <v>45</v>
      </c>
      <c r="B60" s="8">
        <v>696244100349</v>
      </c>
      <c r="C60" s="1" t="s">
        <v>256</v>
      </c>
      <c r="D60" s="1" t="s">
        <v>749</v>
      </c>
      <c r="E60" s="7">
        <v>100</v>
      </c>
      <c r="F60" s="44"/>
      <c r="G60" s="3">
        <v>22.450200000000002</v>
      </c>
      <c r="H60" s="3">
        <f t="shared" si="1"/>
        <v>0</v>
      </c>
      <c r="I60" s="2" t="s">
        <v>1357</v>
      </c>
      <c r="J60" s="52" t="s">
        <v>0</v>
      </c>
      <c r="K60" s="5">
        <v>1.5911372399999999</v>
      </c>
      <c r="L60" s="4" t="s">
        <v>533</v>
      </c>
      <c r="M60" s="52">
        <v>6</v>
      </c>
      <c r="N60" s="4" t="s">
        <v>534</v>
      </c>
      <c r="O60" s="27">
        <v>648</v>
      </c>
      <c r="P60" s="27">
        <v>108</v>
      </c>
      <c r="Q60" s="1" t="s">
        <v>311</v>
      </c>
      <c r="R60" s="2" t="s">
        <v>519</v>
      </c>
      <c r="S60" s="2" t="s">
        <v>520</v>
      </c>
      <c r="T60" s="45" t="s">
        <v>545</v>
      </c>
      <c r="U60" s="4" t="s">
        <v>636</v>
      </c>
      <c r="V60" s="3"/>
      <c r="W60" s="3"/>
      <c r="Y60" s="1"/>
    </row>
    <row r="61" spans="1:25" ht="13.15" customHeight="1">
      <c r="A61" s="56">
        <f>SUBTOTAL(3,$B$16:B61)</f>
        <v>46</v>
      </c>
      <c r="B61" s="8">
        <v>696244100219</v>
      </c>
      <c r="C61" s="1" t="s">
        <v>255</v>
      </c>
      <c r="D61" s="1" t="s">
        <v>1175</v>
      </c>
      <c r="E61" s="7">
        <v>350</v>
      </c>
      <c r="F61" s="44"/>
      <c r="G61" s="3">
        <v>72.715800000000002</v>
      </c>
      <c r="H61" s="3">
        <f t="shared" si="1"/>
        <v>0</v>
      </c>
      <c r="I61" s="2" t="s">
        <v>1357</v>
      </c>
      <c r="J61" s="52" t="s">
        <v>0</v>
      </c>
      <c r="K61" s="5">
        <v>4.9034803399999989</v>
      </c>
      <c r="L61" s="4" t="s">
        <v>524</v>
      </c>
      <c r="M61" s="52">
        <v>2</v>
      </c>
      <c r="N61" s="4" t="s">
        <v>525</v>
      </c>
      <c r="O61" s="27">
        <v>140</v>
      </c>
      <c r="P61" s="27">
        <v>70</v>
      </c>
      <c r="Q61" s="1" t="s">
        <v>1161</v>
      </c>
      <c r="R61" s="2" t="s">
        <v>519</v>
      </c>
      <c r="S61" s="2" t="s">
        <v>520</v>
      </c>
      <c r="T61" s="45" t="s">
        <v>545</v>
      </c>
      <c r="U61" s="4" t="s">
        <v>636</v>
      </c>
      <c r="V61" s="3"/>
      <c r="W61" s="3"/>
      <c r="Y61" s="1"/>
    </row>
    <row r="62" spans="1:25" ht="14.45" customHeight="1">
      <c r="A62" s="56">
        <f>SUBTOTAL(3,$B$16:B62)</f>
        <v>47</v>
      </c>
      <c r="B62" s="8">
        <v>696244100080</v>
      </c>
      <c r="C62" s="1" t="s">
        <v>254</v>
      </c>
      <c r="D62" s="1" t="s">
        <v>750</v>
      </c>
      <c r="E62" s="7">
        <v>2000</v>
      </c>
      <c r="F62" s="44"/>
      <c r="G62" s="3">
        <v>409.428</v>
      </c>
      <c r="H62" s="3">
        <f t="shared" si="1"/>
        <v>0</v>
      </c>
      <c r="I62" s="2" t="s">
        <v>1357</v>
      </c>
      <c r="J62" s="52" t="s">
        <v>0</v>
      </c>
      <c r="K62" s="5">
        <v>27.587911799999997</v>
      </c>
      <c r="L62" s="4" t="s">
        <v>518</v>
      </c>
      <c r="N62" s="1"/>
      <c r="O62" s="27">
        <v>36</v>
      </c>
      <c r="P62" s="27"/>
      <c r="Q62" s="1" t="s">
        <v>309</v>
      </c>
      <c r="R62" s="2" t="s">
        <v>519</v>
      </c>
      <c r="S62" s="2" t="s">
        <v>520</v>
      </c>
      <c r="T62" s="45" t="s">
        <v>546</v>
      </c>
      <c r="U62" s="4" t="s">
        <v>636</v>
      </c>
      <c r="V62" s="3"/>
      <c r="W62" s="3"/>
      <c r="Y62" s="1"/>
    </row>
    <row r="63" spans="1:25" ht="13.15" customHeight="1">
      <c r="A63" s="56">
        <f>SUBTOTAL(3,$B$16:B63)</f>
        <v>48</v>
      </c>
      <c r="B63" s="8">
        <v>696244100356</v>
      </c>
      <c r="C63" s="1" t="s">
        <v>253</v>
      </c>
      <c r="D63" s="1" t="s">
        <v>751</v>
      </c>
      <c r="E63" s="7">
        <v>100</v>
      </c>
      <c r="F63" s="44"/>
      <c r="G63" s="3">
        <v>25.602</v>
      </c>
      <c r="H63" s="3">
        <f t="shared" si="1"/>
        <v>0</v>
      </c>
      <c r="I63" s="2" t="s">
        <v>1357</v>
      </c>
      <c r="J63" s="52" t="s">
        <v>0</v>
      </c>
      <c r="K63" s="5">
        <v>1.69034559</v>
      </c>
      <c r="L63" s="4" t="s">
        <v>533</v>
      </c>
      <c r="M63" s="52">
        <v>6</v>
      </c>
      <c r="N63" s="4" t="s">
        <v>534</v>
      </c>
      <c r="O63" s="27">
        <v>648</v>
      </c>
      <c r="P63" s="27">
        <v>108</v>
      </c>
      <c r="Q63" s="1" t="s">
        <v>311</v>
      </c>
      <c r="R63" s="2" t="s">
        <v>519</v>
      </c>
      <c r="S63" s="2" t="s">
        <v>520</v>
      </c>
      <c r="T63" s="45" t="s">
        <v>546</v>
      </c>
      <c r="U63" s="4" t="s">
        <v>636</v>
      </c>
      <c r="V63" s="3"/>
      <c r="W63" s="3"/>
      <c r="Y63" s="1"/>
    </row>
    <row r="64" spans="1:25" ht="13.15" customHeight="1">
      <c r="A64" s="56">
        <f>SUBTOTAL(3,$B$16:B64)</f>
        <v>49</v>
      </c>
      <c r="B64" s="8">
        <v>696244100226</v>
      </c>
      <c r="C64" s="1" t="s">
        <v>252</v>
      </c>
      <c r="D64" s="1" t="s">
        <v>1176</v>
      </c>
      <c r="E64" s="7">
        <v>295</v>
      </c>
      <c r="F64" s="44"/>
      <c r="G64" s="3">
        <v>72.715800000000002</v>
      </c>
      <c r="H64" s="3">
        <f t="shared" si="1"/>
        <v>0</v>
      </c>
      <c r="I64" s="2" t="s">
        <v>1357</v>
      </c>
      <c r="J64" s="52" t="s">
        <v>0</v>
      </c>
      <c r="K64" s="5">
        <v>4.5316694904999997</v>
      </c>
      <c r="L64" s="4" t="s">
        <v>524</v>
      </c>
      <c r="M64" s="52">
        <v>2</v>
      </c>
      <c r="N64" s="4" t="s">
        <v>525</v>
      </c>
      <c r="O64" s="27">
        <v>140</v>
      </c>
      <c r="P64" s="27">
        <v>70</v>
      </c>
      <c r="Q64" s="1" t="s">
        <v>1161</v>
      </c>
      <c r="R64" s="2" t="s">
        <v>519</v>
      </c>
      <c r="S64" s="2" t="s">
        <v>520</v>
      </c>
      <c r="T64" s="45" t="s">
        <v>546</v>
      </c>
      <c r="U64" s="4" t="s">
        <v>636</v>
      </c>
      <c r="V64" s="3"/>
      <c r="W64" s="3"/>
      <c r="Y64" s="1"/>
    </row>
    <row r="65" spans="1:25" ht="14.45" customHeight="1">
      <c r="A65" s="56">
        <f>SUBTOTAL(3,$B$16:B65)</f>
        <v>50</v>
      </c>
      <c r="B65" s="8">
        <v>696244101261</v>
      </c>
      <c r="C65" s="1" t="s">
        <v>251</v>
      </c>
      <c r="D65" s="1" t="s">
        <v>752</v>
      </c>
      <c r="E65" s="7">
        <v>1500</v>
      </c>
      <c r="F65" s="44"/>
      <c r="G65" s="3">
        <v>296.0652</v>
      </c>
      <c r="H65" s="3">
        <f t="shared" si="1"/>
        <v>0</v>
      </c>
      <c r="I65" s="2" t="s">
        <v>1357</v>
      </c>
      <c r="J65" s="52" t="s">
        <v>0</v>
      </c>
      <c r="K65" s="5">
        <v>24.225851050000003</v>
      </c>
      <c r="L65" s="4" t="s">
        <v>518</v>
      </c>
      <c r="N65" s="1"/>
      <c r="O65" s="27">
        <v>36</v>
      </c>
      <c r="P65" s="27"/>
      <c r="Q65" s="1" t="s">
        <v>309</v>
      </c>
      <c r="R65" s="2" t="s">
        <v>519</v>
      </c>
      <c r="S65" s="2" t="s">
        <v>520</v>
      </c>
      <c r="T65" s="45" t="s">
        <v>547</v>
      </c>
      <c r="U65" s="4" t="s">
        <v>636</v>
      </c>
      <c r="V65" s="3"/>
      <c r="W65" s="3"/>
      <c r="Y65" s="1"/>
    </row>
    <row r="66" spans="1:25" ht="13.15" customHeight="1">
      <c r="A66" s="56">
        <f>SUBTOTAL(3,$B$16:B66)</f>
        <v>51</v>
      </c>
      <c r="B66" s="8">
        <v>696244101285</v>
      </c>
      <c r="C66" s="1" t="s">
        <v>250</v>
      </c>
      <c r="D66" s="1" t="s">
        <v>753</v>
      </c>
      <c r="E66" s="7">
        <v>100</v>
      </c>
      <c r="F66" s="44"/>
      <c r="G66" s="3">
        <v>27.336000000000002</v>
      </c>
      <c r="H66" s="3">
        <f t="shared" si="1"/>
        <v>0</v>
      </c>
      <c r="I66" s="2" t="s">
        <v>1357</v>
      </c>
      <c r="J66" s="52" t="s">
        <v>0</v>
      </c>
      <c r="K66" s="5">
        <v>1.9019900700000001</v>
      </c>
      <c r="L66" s="4" t="s">
        <v>533</v>
      </c>
      <c r="M66" s="52">
        <v>6</v>
      </c>
      <c r="N66" s="4" t="s">
        <v>534</v>
      </c>
      <c r="O66" s="27">
        <v>648</v>
      </c>
      <c r="P66" s="27">
        <v>108</v>
      </c>
      <c r="Q66" s="1" t="s">
        <v>311</v>
      </c>
      <c r="R66" s="2" t="s">
        <v>519</v>
      </c>
      <c r="S66" s="2" t="s">
        <v>520</v>
      </c>
      <c r="T66" s="45" t="s">
        <v>547</v>
      </c>
      <c r="U66" s="4" t="s">
        <v>636</v>
      </c>
      <c r="V66" s="3"/>
      <c r="W66" s="3"/>
      <c r="Y66" s="1"/>
    </row>
    <row r="67" spans="1:25" ht="13.15" customHeight="1">
      <c r="A67" s="56">
        <f>SUBTOTAL(3,$B$16:B67)</f>
        <v>52</v>
      </c>
      <c r="B67" s="8">
        <v>696244101308</v>
      </c>
      <c r="C67" s="1" t="s">
        <v>249</v>
      </c>
      <c r="D67" s="1" t="s">
        <v>1177</v>
      </c>
      <c r="E67" s="7">
        <v>270</v>
      </c>
      <c r="F67" s="44"/>
      <c r="G67" s="3">
        <v>64.219200000000001</v>
      </c>
      <c r="H67" s="3">
        <f t="shared" si="1"/>
        <v>0</v>
      </c>
      <c r="I67" s="2" t="s">
        <v>1357</v>
      </c>
      <c r="J67" s="52" t="s">
        <v>0</v>
      </c>
      <c r="K67" s="5">
        <v>4.7762731890000003</v>
      </c>
      <c r="L67" s="4" t="s">
        <v>524</v>
      </c>
      <c r="M67" s="52">
        <v>2</v>
      </c>
      <c r="N67" s="4" t="s">
        <v>525</v>
      </c>
      <c r="O67" s="27">
        <v>140</v>
      </c>
      <c r="P67" s="27">
        <v>70</v>
      </c>
      <c r="Q67" s="1" t="s">
        <v>1161</v>
      </c>
      <c r="R67" s="2" t="s">
        <v>519</v>
      </c>
      <c r="S67" s="2" t="s">
        <v>520</v>
      </c>
      <c r="T67" s="45" t="s">
        <v>547</v>
      </c>
      <c r="U67" s="4" t="s">
        <v>636</v>
      </c>
      <c r="V67" s="3"/>
      <c r="W67" s="3"/>
      <c r="Y67" s="1"/>
    </row>
    <row r="68" spans="1:25" ht="14.45" customHeight="1">
      <c r="A68" s="56">
        <f>SUBTOTAL(3,$B$16:B68)</f>
        <v>53</v>
      </c>
      <c r="B68" s="8">
        <v>696244100103</v>
      </c>
      <c r="C68" s="1" t="s">
        <v>248</v>
      </c>
      <c r="D68" s="1" t="s">
        <v>754</v>
      </c>
      <c r="E68" s="7">
        <v>1200</v>
      </c>
      <c r="F68" s="44"/>
      <c r="G68" s="3">
        <v>277.11360000000002</v>
      </c>
      <c r="H68" s="3">
        <f t="shared" si="1"/>
        <v>0</v>
      </c>
      <c r="I68" s="2" t="s">
        <v>1357</v>
      </c>
      <c r="J68" s="52" t="s">
        <v>0</v>
      </c>
      <c r="K68" s="5">
        <v>21.256214439999997</v>
      </c>
      <c r="L68" s="4" t="s">
        <v>518</v>
      </c>
      <c r="N68" s="1"/>
      <c r="O68" s="27">
        <v>36</v>
      </c>
      <c r="P68" s="27"/>
      <c r="Q68" s="1" t="s">
        <v>309</v>
      </c>
      <c r="R68" s="2" t="s">
        <v>519</v>
      </c>
      <c r="S68" s="2" t="s">
        <v>520</v>
      </c>
      <c r="T68" s="45" t="s">
        <v>548</v>
      </c>
      <c r="U68" s="4" t="s">
        <v>636</v>
      </c>
      <c r="V68" s="3"/>
      <c r="W68" s="3"/>
      <c r="Y68" s="1"/>
    </row>
    <row r="69" spans="1:25">
      <c r="A69" s="56">
        <f>SUBTOTAL(3,$B$16:B69)</f>
        <v>54</v>
      </c>
      <c r="B69" s="8">
        <v>696244100370</v>
      </c>
      <c r="C69" s="1" t="s">
        <v>247</v>
      </c>
      <c r="D69" s="1" t="s">
        <v>755</v>
      </c>
      <c r="E69" s="7">
        <v>50</v>
      </c>
      <c r="F69" s="44"/>
      <c r="G69" s="3">
        <v>16.524000000000001</v>
      </c>
      <c r="H69" s="3">
        <f t="shared" si="1"/>
        <v>0</v>
      </c>
      <c r="I69" s="2" t="s">
        <v>1357</v>
      </c>
      <c r="J69" s="52" t="s">
        <v>0</v>
      </c>
      <c r="K69" s="5">
        <v>1.1426339349999999</v>
      </c>
      <c r="L69" s="4" t="s">
        <v>522</v>
      </c>
      <c r="M69" s="52">
        <v>6</v>
      </c>
      <c r="N69" s="4" t="s">
        <v>523</v>
      </c>
      <c r="O69" s="27">
        <v>864</v>
      </c>
      <c r="P69" s="27">
        <v>144</v>
      </c>
      <c r="Q69" s="1" t="s">
        <v>310</v>
      </c>
      <c r="R69" s="2" t="s">
        <v>519</v>
      </c>
      <c r="S69" s="2" t="s">
        <v>520</v>
      </c>
      <c r="T69" s="45" t="s">
        <v>548</v>
      </c>
      <c r="U69" s="4" t="s">
        <v>636</v>
      </c>
      <c r="V69" s="3"/>
      <c r="W69" s="3"/>
      <c r="Y69" s="1"/>
    </row>
    <row r="70" spans="1:25" ht="13.15" customHeight="1">
      <c r="A70" s="56">
        <f>SUBTOTAL(3,$B$16:B70)</f>
        <v>55</v>
      </c>
      <c r="B70" s="8">
        <v>696244100240</v>
      </c>
      <c r="C70" s="1" t="s">
        <v>246</v>
      </c>
      <c r="D70" s="1" t="s">
        <v>1178</v>
      </c>
      <c r="E70" s="7">
        <v>225</v>
      </c>
      <c r="F70" s="44"/>
      <c r="G70" s="3">
        <v>64.219200000000001</v>
      </c>
      <c r="H70" s="3">
        <f t="shared" si="1"/>
        <v>0</v>
      </c>
      <c r="I70" s="2" t="s">
        <v>1357</v>
      </c>
      <c r="J70" s="52" t="s">
        <v>0</v>
      </c>
      <c r="K70" s="5">
        <v>4.3903527075</v>
      </c>
      <c r="L70" s="4" t="s">
        <v>524</v>
      </c>
      <c r="M70" s="52">
        <v>2</v>
      </c>
      <c r="N70" s="4" t="s">
        <v>525</v>
      </c>
      <c r="O70" s="27">
        <v>140</v>
      </c>
      <c r="P70" s="27">
        <v>70</v>
      </c>
      <c r="Q70" s="1" t="s">
        <v>1161</v>
      </c>
      <c r="R70" s="2" t="s">
        <v>519</v>
      </c>
      <c r="S70" s="2" t="s">
        <v>520</v>
      </c>
      <c r="T70" s="45" t="s">
        <v>548</v>
      </c>
      <c r="U70" s="4" t="s">
        <v>636</v>
      </c>
      <c r="V70" s="3"/>
      <c r="W70" s="3"/>
      <c r="Y70" s="1"/>
    </row>
    <row r="71" spans="1:25" ht="14.45" customHeight="1">
      <c r="A71" s="56">
        <f>SUBTOTAL(3,$B$16:B71)</f>
        <v>56</v>
      </c>
      <c r="B71" s="8">
        <v>696244100110</v>
      </c>
      <c r="C71" s="1" t="s">
        <v>245</v>
      </c>
      <c r="D71" s="1" t="s">
        <v>756</v>
      </c>
      <c r="E71" s="7">
        <v>1000</v>
      </c>
      <c r="F71" s="44"/>
      <c r="G71" s="3">
        <v>264.11880000000002</v>
      </c>
      <c r="H71" s="3">
        <f t="shared" si="1"/>
        <v>0</v>
      </c>
      <c r="I71" s="2" t="s">
        <v>1357</v>
      </c>
      <c r="J71" s="52" t="s">
        <v>0</v>
      </c>
      <c r="K71" s="5">
        <v>20.2905865</v>
      </c>
      <c r="L71" s="4" t="s">
        <v>518</v>
      </c>
      <c r="N71" s="1"/>
      <c r="O71" s="27">
        <v>36</v>
      </c>
      <c r="P71" s="27"/>
      <c r="Q71" s="1" t="s">
        <v>309</v>
      </c>
      <c r="R71" s="2" t="s">
        <v>519</v>
      </c>
      <c r="S71" s="2" t="s">
        <v>520</v>
      </c>
      <c r="T71" s="45" t="s">
        <v>549</v>
      </c>
      <c r="U71" s="4" t="s">
        <v>636</v>
      </c>
      <c r="V71" s="3"/>
      <c r="W71" s="3"/>
      <c r="Y71" s="1"/>
    </row>
    <row r="72" spans="1:25">
      <c r="A72" s="56">
        <f>SUBTOTAL(3,$B$16:B72)</f>
        <v>57</v>
      </c>
      <c r="B72" s="8">
        <v>696244100387</v>
      </c>
      <c r="C72" s="1" t="s">
        <v>244</v>
      </c>
      <c r="D72" s="1" t="s">
        <v>757</v>
      </c>
      <c r="E72" s="7">
        <v>50</v>
      </c>
      <c r="F72" s="44"/>
      <c r="G72" s="3">
        <v>18.7272</v>
      </c>
      <c r="H72" s="3">
        <f t="shared" si="1"/>
        <v>0</v>
      </c>
      <c r="I72" s="2" t="s">
        <v>1357</v>
      </c>
      <c r="J72" s="52" t="s">
        <v>0</v>
      </c>
      <c r="K72" s="5">
        <v>1.259479325</v>
      </c>
      <c r="L72" s="4" t="s">
        <v>522</v>
      </c>
      <c r="M72" s="52">
        <v>6</v>
      </c>
      <c r="N72" s="4" t="s">
        <v>523</v>
      </c>
      <c r="O72" s="27">
        <v>864</v>
      </c>
      <c r="P72" s="27">
        <v>144</v>
      </c>
      <c r="Q72" s="1" t="s">
        <v>310</v>
      </c>
      <c r="R72" s="2" t="s">
        <v>519</v>
      </c>
      <c r="S72" s="2" t="s">
        <v>520</v>
      </c>
      <c r="T72" s="45" t="s">
        <v>549</v>
      </c>
      <c r="U72" s="4" t="s">
        <v>636</v>
      </c>
      <c r="V72" s="3"/>
      <c r="W72" s="3"/>
      <c r="Y72" s="1"/>
    </row>
    <row r="73" spans="1:25" ht="13.15" customHeight="1">
      <c r="A73" s="56">
        <f>SUBTOTAL(3,$B$16:B73)</f>
        <v>58</v>
      </c>
      <c r="B73" s="8">
        <v>696244100257</v>
      </c>
      <c r="C73" s="1" t="s">
        <v>243</v>
      </c>
      <c r="D73" s="1" t="s">
        <v>1179</v>
      </c>
      <c r="E73" s="7">
        <v>200</v>
      </c>
      <c r="F73" s="44"/>
      <c r="G73" s="3">
        <v>64.219200000000001</v>
      </c>
      <c r="H73" s="3">
        <f t="shared" si="1"/>
        <v>0</v>
      </c>
      <c r="I73" s="2" t="s">
        <v>1357</v>
      </c>
      <c r="J73" s="52" t="s">
        <v>0</v>
      </c>
      <c r="K73" s="5">
        <v>4.4449173000000002</v>
      </c>
      <c r="L73" s="4" t="s">
        <v>524</v>
      </c>
      <c r="M73" s="52">
        <v>2</v>
      </c>
      <c r="N73" s="4" t="s">
        <v>525</v>
      </c>
      <c r="O73" s="27">
        <v>140</v>
      </c>
      <c r="P73" s="27">
        <v>70</v>
      </c>
      <c r="Q73" s="1" t="s">
        <v>1161</v>
      </c>
      <c r="R73" s="2" t="s">
        <v>519</v>
      </c>
      <c r="S73" s="2" t="s">
        <v>520</v>
      </c>
      <c r="T73" s="45" t="s">
        <v>549</v>
      </c>
      <c r="U73" s="4" t="s">
        <v>636</v>
      </c>
      <c r="V73" s="3"/>
      <c r="W73" s="3"/>
      <c r="Y73" s="1"/>
    </row>
    <row r="74" spans="1:25" ht="14.45" customHeight="1">
      <c r="A74" s="56">
        <f>SUBTOTAL(3,$B$16:B74)</f>
        <v>59</v>
      </c>
      <c r="B74" s="8">
        <v>696244100127</v>
      </c>
      <c r="C74" s="1" t="s">
        <v>242</v>
      </c>
      <c r="D74" s="1" t="s">
        <v>758</v>
      </c>
      <c r="E74" s="7">
        <v>800</v>
      </c>
      <c r="F74" s="44"/>
      <c r="G74" s="3">
        <v>255.714</v>
      </c>
      <c r="H74" s="3">
        <f t="shared" si="1"/>
        <v>0</v>
      </c>
      <c r="I74" s="2" t="s">
        <v>1357</v>
      </c>
      <c r="J74" s="52" t="s">
        <v>0</v>
      </c>
      <c r="K74" s="5">
        <v>17.543617519999998</v>
      </c>
      <c r="L74" s="4" t="s">
        <v>518</v>
      </c>
      <c r="N74" s="1"/>
      <c r="O74" s="27">
        <v>36</v>
      </c>
      <c r="P74" s="27"/>
      <c r="Q74" s="1" t="s">
        <v>309</v>
      </c>
      <c r="R74" s="2" t="s">
        <v>519</v>
      </c>
      <c r="S74" s="2" t="s">
        <v>520</v>
      </c>
      <c r="T74" s="45" t="s">
        <v>550</v>
      </c>
      <c r="U74" s="4" t="s">
        <v>636</v>
      </c>
      <c r="V74" s="3"/>
      <c r="W74" s="3"/>
      <c r="Y74" s="1"/>
    </row>
    <row r="75" spans="1:25" ht="13.15" customHeight="1">
      <c r="A75" s="56">
        <f>SUBTOTAL(3,$B$16:B75)</f>
        <v>60</v>
      </c>
      <c r="B75" s="8">
        <v>696244100394</v>
      </c>
      <c r="C75" s="1" t="s">
        <v>241</v>
      </c>
      <c r="D75" s="1" t="s">
        <v>759</v>
      </c>
      <c r="E75" s="7">
        <v>50</v>
      </c>
      <c r="F75" s="44"/>
      <c r="G75" s="3">
        <v>21.848400000000002</v>
      </c>
      <c r="H75" s="3">
        <f t="shared" si="1"/>
        <v>0</v>
      </c>
      <c r="I75" s="2" t="s">
        <v>1357</v>
      </c>
      <c r="J75" s="52" t="s">
        <v>0</v>
      </c>
      <c r="K75" s="5">
        <v>1.5614135949999999</v>
      </c>
      <c r="L75" s="46" t="s">
        <v>551</v>
      </c>
      <c r="M75" s="52">
        <v>4</v>
      </c>
      <c r="N75" s="4" t="s">
        <v>552</v>
      </c>
      <c r="O75" s="27">
        <v>256</v>
      </c>
      <c r="P75" s="27">
        <v>64</v>
      </c>
      <c r="Q75" s="1" t="s">
        <v>312</v>
      </c>
      <c r="R75" s="2" t="s">
        <v>519</v>
      </c>
      <c r="S75" s="2" t="s">
        <v>520</v>
      </c>
      <c r="T75" s="45" t="s">
        <v>550</v>
      </c>
      <c r="U75" s="4" t="s">
        <v>636</v>
      </c>
      <c r="V75" s="3"/>
      <c r="W75" s="3"/>
      <c r="Y75" s="1"/>
    </row>
    <row r="76" spans="1:25" ht="13.15" customHeight="1">
      <c r="A76" s="56">
        <f>SUBTOTAL(3,$B$16:B76)</f>
        <v>61</v>
      </c>
      <c r="B76" s="8">
        <v>696244100264</v>
      </c>
      <c r="C76" s="1" t="s">
        <v>240</v>
      </c>
      <c r="D76" s="1" t="s">
        <v>1180</v>
      </c>
      <c r="E76" s="7">
        <v>170</v>
      </c>
      <c r="F76" s="44"/>
      <c r="G76" s="3">
        <v>64.219200000000001</v>
      </c>
      <c r="H76" s="3">
        <f t="shared" si="1"/>
        <v>0</v>
      </c>
      <c r="I76" s="2" t="s">
        <v>1357</v>
      </c>
      <c r="J76" s="52" t="s">
        <v>0</v>
      </c>
      <c r="K76" s="5">
        <v>4.0968062229999997</v>
      </c>
      <c r="L76" s="4" t="s">
        <v>524</v>
      </c>
      <c r="M76" s="52">
        <v>2</v>
      </c>
      <c r="N76" s="4" t="s">
        <v>525</v>
      </c>
      <c r="O76" s="27">
        <v>140</v>
      </c>
      <c r="P76" s="27">
        <v>70</v>
      </c>
      <c r="Q76" s="1" t="s">
        <v>1161</v>
      </c>
      <c r="R76" s="2" t="s">
        <v>519</v>
      </c>
      <c r="S76" s="2" t="s">
        <v>520</v>
      </c>
      <c r="T76" s="45" t="s">
        <v>550</v>
      </c>
      <c r="U76" s="4" t="s">
        <v>636</v>
      </c>
      <c r="V76" s="3"/>
      <c r="W76" s="3"/>
      <c r="Y76" s="1"/>
    </row>
    <row r="77" spans="1:25" ht="14.45" customHeight="1">
      <c r="A77" s="56">
        <f>SUBTOTAL(3,$B$16:B77)</f>
        <v>62</v>
      </c>
      <c r="B77" s="8">
        <v>696244111918</v>
      </c>
      <c r="C77" s="1" t="s">
        <v>553</v>
      </c>
      <c r="D77" s="1" t="s">
        <v>760</v>
      </c>
      <c r="E77" s="7">
        <v>1200</v>
      </c>
      <c r="F77" s="44"/>
      <c r="G77" s="3">
        <v>573.59</v>
      </c>
      <c r="H77" s="3">
        <f t="shared" si="1"/>
        <v>0</v>
      </c>
      <c r="I77" s="2" t="s">
        <v>1357</v>
      </c>
      <c r="J77" s="52" t="s">
        <v>0</v>
      </c>
      <c r="K77" s="5">
        <v>30.039460359999996</v>
      </c>
      <c r="L77" s="4" t="s">
        <v>518</v>
      </c>
      <c r="N77" s="1"/>
      <c r="O77" s="27">
        <v>36</v>
      </c>
      <c r="P77" s="27"/>
      <c r="Q77" s="1" t="s">
        <v>309</v>
      </c>
      <c r="R77" s="2" t="s">
        <v>519</v>
      </c>
      <c r="S77" s="2" t="s">
        <v>520</v>
      </c>
      <c r="T77" s="45" t="s">
        <v>554</v>
      </c>
      <c r="U77" s="4" t="s">
        <v>636</v>
      </c>
      <c r="V77" s="3"/>
      <c r="W77" s="3"/>
      <c r="Y77" s="1"/>
    </row>
    <row r="78" spans="1:25">
      <c r="A78" s="56">
        <f>SUBTOTAL(3,$B$16:B78)</f>
        <v>63</v>
      </c>
      <c r="B78" s="8">
        <v>696244111932</v>
      </c>
      <c r="C78" s="1" t="s">
        <v>555</v>
      </c>
      <c r="D78" s="1" t="s">
        <v>761</v>
      </c>
      <c r="E78" s="7">
        <v>50</v>
      </c>
      <c r="F78" s="44"/>
      <c r="G78" s="3">
        <v>28.85</v>
      </c>
      <c r="H78" s="3">
        <f t="shared" si="1"/>
        <v>0</v>
      </c>
      <c r="I78" s="2" t="s">
        <v>1357</v>
      </c>
      <c r="J78" s="52" t="s">
        <v>0</v>
      </c>
      <c r="K78" s="5">
        <v>1.5086025149999998</v>
      </c>
      <c r="L78" s="4" t="s">
        <v>522</v>
      </c>
      <c r="M78" s="52">
        <v>6</v>
      </c>
      <c r="N78" s="4" t="s">
        <v>523</v>
      </c>
      <c r="O78" s="27">
        <v>864</v>
      </c>
      <c r="P78" s="27">
        <v>144</v>
      </c>
      <c r="Q78" s="1" t="s">
        <v>310</v>
      </c>
      <c r="R78" s="2" t="s">
        <v>519</v>
      </c>
      <c r="S78" s="2" t="s">
        <v>520</v>
      </c>
      <c r="T78" s="45" t="s">
        <v>554</v>
      </c>
      <c r="U78" s="4" t="s">
        <v>636</v>
      </c>
      <c r="V78" s="3"/>
      <c r="W78" s="3"/>
      <c r="Y78" s="1"/>
    </row>
    <row r="79" spans="1:25" ht="13.15" customHeight="1">
      <c r="A79" s="56">
        <f>SUBTOTAL(3,$B$16:B79)</f>
        <v>64</v>
      </c>
      <c r="B79" s="8">
        <v>696244111956</v>
      </c>
      <c r="C79" s="1" t="s">
        <v>556</v>
      </c>
      <c r="D79" s="1" t="s">
        <v>1181</v>
      </c>
      <c r="E79" s="7">
        <v>125</v>
      </c>
      <c r="F79" s="44"/>
      <c r="G79" s="3">
        <v>62.96</v>
      </c>
      <c r="H79" s="3">
        <f t="shared" si="1"/>
        <v>0</v>
      </c>
      <c r="I79" s="2" t="s">
        <v>1357</v>
      </c>
      <c r="J79" s="52" t="s">
        <v>0</v>
      </c>
      <c r="K79" s="5">
        <v>3.6540062874999997</v>
      </c>
      <c r="L79" s="4" t="s">
        <v>524</v>
      </c>
      <c r="M79" s="52">
        <v>2</v>
      </c>
      <c r="N79" s="4" t="s">
        <v>525</v>
      </c>
      <c r="O79" s="27">
        <v>140</v>
      </c>
      <c r="P79" s="27">
        <v>70</v>
      </c>
      <c r="Q79" s="1" t="s">
        <v>1161</v>
      </c>
      <c r="R79" s="2" t="s">
        <v>519</v>
      </c>
      <c r="S79" s="2" t="s">
        <v>520</v>
      </c>
      <c r="T79" s="45" t="s">
        <v>554</v>
      </c>
      <c r="U79" s="4" t="s">
        <v>636</v>
      </c>
      <c r="V79" s="3"/>
      <c r="W79" s="3"/>
      <c r="Y79" s="1"/>
    </row>
    <row r="80" spans="1:25" ht="14.45" customHeight="1">
      <c r="A80" s="56">
        <f>SUBTOTAL(3,$B$16:B80)</f>
        <v>65</v>
      </c>
      <c r="B80" s="8">
        <v>696244111970</v>
      </c>
      <c r="C80" s="1" t="s">
        <v>653</v>
      </c>
      <c r="D80" s="1" t="s">
        <v>762</v>
      </c>
      <c r="E80" s="7">
        <v>800</v>
      </c>
      <c r="F80" s="6"/>
      <c r="G80" s="3">
        <v>408.51</v>
      </c>
      <c r="H80" s="3">
        <f t="shared" si="1"/>
        <v>0</v>
      </c>
      <c r="I80" s="2" t="s">
        <v>1357</v>
      </c>
      <c r="J80" s="52" t="s">
        <v>0</v>
      </c>
      <c r="K80" s="5">
        <v>22.711270239999998</v>
      </c>
      <c r="L80" s="4" t="s">
        <v>518</v>
      </c>
      <c r="N80" s="1"/>
      <c r="O80" s="27">
        <v>36</v>
      </c>
      <c r="P80" s="27"/>
      <c r="Q80" s="1" t="s">
        <v>309</v>
      </c>
      <c r="R80" s="2" t="s">
        <v>557</v>
      </c>
      <c r="S80" s="2" t="s">
        <v>520</v>
      </c>
      <c r="T80" s="45" t="s">
        <v>612</v>
      </c>
      <c r="U80" s="4" t="s">
        <v>655</v>
      </c>
      <c r="V80" s="3"/>
      <c r="W80" s="3"/>
      <c r="Y80" s="1"/>
    </row>
    <row r="81" spans="1:25" ht="13.15" customHeight="1">
      <c r="A81" s="56">
        <f>SUBTOTAL(3,$B$16:B81)</f>
        <v>66</v>
      </c>
      <c r="B81" s="8">
        <v>696244111994</v>
      </c>
      <c r="C81" s="1" t="s">
        <v>654</v>
      </c>
      <c r="D81" s="1" t="s">
        <v>763</v>
      </c>
      <c r="E81" s="7">
        <v>50</v>
      </c>
      <c r="F81" s="6"/>
      <c r="G81" s="3">
        <v>31.92</v>
      </c>
      <c r="H81" s="3">
        <f t="shared" ref="H81:H94" si="2">(ROUND(G81*(1-$E$5)*(1-$G$5)*(1-$H$5),2)*F81)</f>
        <v>0</v>
      </c>
      <c r="I81" s="2" t="s">
        <v>1357</v>
      </c>
      <c r="J81" s="52" t="s">
        <v>0</v>
      </c>
      <c r="K81" s="5">
        <v>1.7123918899999999</v>
      </c>
      <c r="L81" s="4" t="s">
        <v>533</v>
      </c>
      <c r="M81" s="52">
        <v>6</v>
      </c>
      <c r="N81" s="4" t="s">
        <v>534</v>
      </c>
      <c r="O81" s="27">
        <v>648</v>
      </c>
      <c r="P81" s="27">
        <f>O81/M81</f>
        <v>108</v>
      </c>
      <c r="Q81" s="1" t="s">
        <v>311</v>
      </c>
      <c r="R81" s="2" t="s">
        <v>557</v>
      </c>
      <c r="S81" s="2" t="s">
        <v>520</v>
      </c>
      <c r="T81" s="45" t="s">
        <v>612</v>
      </c>
      <c r="U81" s="4" t="s">
        <v>656</v>
      </c>
      <c r="V81" s="3"/>
      <c r="W81" s="3"/>
      <c r="Y81" s="1"/>
    </row>
    <row r="82" spans="1:25" ht="14.45" customHeight="1">
      <c r="A82" s="56">
        <f>SUBTOTAL(3,$B$16:B82)</f>
        <v>67</v>
      </c>
      <c r="B82" s="8">
        <v>696244100585</v>
      </c>
      <c r="C82" s="1" t="s">
        <v>239</v>
      </c>
      <c r="D82" s="1" t="s">
        <v>764</v>
      </c>
      <c r="E82" s="7">
        <v>500</v>
      </c>
      <c r="F82" s="44"/>
      <c r="G82" s="3">
        <v>303.66000000000003</v>
      </c>
      <c r="H82" s="3">
        <f t="shared" si="2"/>
        <v>0</v>
      </c>
      <c r="I82" s="2" t="s">
        <v>1357</v>
      </c>
      <c r="J82" s="52" t="s">
        <v>0</v>
      </c>
      <c r="K82" s="5">
        <v>17.975725000000001</v>
      </c>
      <c r="L82" s="4" t="s">
        <v>518</v>
      </c>
      <c r="N82" s="1"/>
      <c r="O82" s="27">
        <v>36</v>
      </c>
      <c r="P82" s="27"/>
      <c r="Q82" s="1" t="s">
        <v>309</v>
      </c>
      <c r="R82" s="2" t="s">
        <v>557</v>
      </c>
      <c r="S82" s="2" t="s">
        <v>520</v>
      </c>
      <c r="T82" s="45" t="s">
        <v>558</v>
      </c>
      <c r="U82" s="4" t="s">
        <v>636</v>
      </c>
      <c r="V82" s="3"/>
      <c r="W82" s="3"/>
      <c r="Y82" s="1"/>
    </row>
    <row r="83" spans="1:25" ht="13.15" customHeight="1">
      <c r="A83" s="56">
        <f>SUBTOTAL(3,$B$16:B83)</f>
        <v>68</v>
      </c>
      <c r="B83" s="8">
        <v>696244100592</v>
      </c>
      <c r="C83" s="1" t="s">
        <v>238</v>
      </c>
      <c r="D83" s="1" t="s">
        <v>765</v>
      </c>
      <c r="E83" s="7">
        <v>50</v>
      </c>
      <c r="F83" s="44"/>
      <c r="G83" s="3">
        <v>39.58</v>
      </c>
      <c r="H83" s="3">
        <f t="shared" si="2"/>
        <v>0</v>
      </c>
      <c r="I83" s="2" t="s">
        <v>1357</v>
      </c>
      <c r="J83" s="52" t="s">
        <v>0</v>
      </c>
      <c r="K83" s="5">
        <v>2.2084725000000001</v>
      </c>
      <c r="L83" s="46" t="s">
        <v>551</v>
      </c>
      <c r="M83" s="52">
        <v>4</v>
      </c>
      <c r="N83" s="4" t="s">
        <v>552</v>
      </c>
      <c r="O83" s="27">
        <v>256</v>
      </c>
      <c r="P83" s="27">
        <v>64</v>
      </c>
      <c r="Q83" s="1" t="s">
        <v>312</v>
      </c>
      <c r="R83" s="2" t="s">
        <v>557</v>
      </c>
      <c r="S83" s="2" t="s">
        <v>520</v>
      </c>
      <c r="T83" s="45" t="s">
        <v>558</v>
      </c>
      <c r="U83" s="4" t="s">
        <v>636</v>
      </c>
      <c r="V83" s="3"/>
      <c r="W83" s="3"/>
      <c r="Y83" s="1"/>
    </row>
    <row r="84" spans="1:25" ht="14.45" customHeight="1">
      <c r="A84" s="56">
        <f>SUBTOTAL(3,$B$16:B84)</f>
        <v>69</v>
      </c>
      <c r="B84" s="8">
        <v>696244100134</v>
      </c>
      <c r="C84" s="1" t="s">
        <v>237</v>
      </c>
      <c r="D84" s="1" t="s">
        <v>766</v>
      </c>
      <c r="E84" s="7">
        <v>500</v>
      </c>
      <c r="F84" s="44"/>
      <c r="G84" s="3">
        <v>395.95</v>
      </c>
      <c r="H84" s="3">
        <f t="shared" si="2"/>
        <v>0</v>
      </c>
      <c r="I84" s="2" t="s">
        <v>1357</v>
      </c>
      <c r="J84" s="52" t="s">
        <v>0</v>
      </c>
      <c r="K84" s="5">
        <v>21.855873799999994</v>
      </c>
      <c r="L84" s="4" t="s">
        <v>518</v>
      </c>
      <c r="N84" s="1"/>
      <c r="O84" s="27">
        <v>36</v>
      </c>
      <c r="P84" s="27"/>
      <c r="Q84" s="1" t="s">
        <v>309</v>
      </c>
      <c r="R84" s="2" t="s">
        <v>557</v>
      </c>
      <c r="S84" s="2" t="s">
        <v>520</v>
      </c>
      <c r="T84" s="45" t="s">
        <v>559</v>
      </c>
      <c r="U84" s="4" t="s">
        <v>636</v>
      </c>
      <c r="V84" s="3"/>
      <c r="W84" s="3"/>
      <c r="Y84" s="1"/>
    </row>
    <row r="85" spans="1:25" ht="13.15" customHeight="1">
      <c r="A85" s="56">
        <f>SUBTOTAL(3,$B$16:B85)</f>
        <v>70</v>
      </c>
      <c r="B85" s="8">
        <v>696244100400</v>
      </c>
      <c r="C85" s="1" t="s">
        <v>236</v>
      </c>
      <c r="D85" s="1" t="s">
        <v>767</v>
      </c>
      <c r="E85" s="7">
        <v>50</v>
      </c>
      <c r="F85" s="44"/>
      <c r="G85" s="3">
        <v>47.69</v>
      </c>
      <c r="H85" s="3">
        <f t="shared" si="2"/>
        <v>0</v>
      </c>
      <c r="I85" s="2" t="s">
        <v>1357</v>
      </c>
      <c r="J85" s="52" t="s">
        <v>0</v>
      </c>
      <c r="K85" s="5">
        <v>2.5964873799999997</v>
      </c>
      <c r="L85" s="46" t="s">
        <v>551</v>
      </c>
      <c r="M85" s="52">
        <v>4</v>
      </c>
      <c r="N85" s="4" t="s">
        <v>552</v>
      </c>
      <c r="O85" s="27">
        <v>256</v>
      </c>
      <c r="P85" s="27">
        <v>64</v>
      </c>
      <c r="Q85" s="1" t="s">
        <v>312</v>
      </c>
      <c r="R85" s="2" t="s">
        <v>557</v>
      </c>
      <c r="S85" s="2" t="s">
        <v>520</v>
      </c>
      <c r="T85" s="45" t="s">
        <v>559</v>
      </c>
      <c r="U85" s="4" t="s">
        <v>636</v>
      </c>
      <c r="V85" s="3"/>
      <c r="W85" s="3"/>
      <c r="Y85" s="1"/>
    </row>
    <row r="86" spans="1:25">
      <c r="A86" s="56">
        <f>SUBTOTAL(3,$B$16:B88)</f>
        <v>73</v>
      </c>
      <c r="B86" s="8">
        <v>696244101704</v>
      </c>
      <c r="C86" s="1" t="s">
        <v>1136</v>
      </c>
      <c r="D86" s="1" t="s">
        <v>1137</v>
      </c>
      <c r="E86" s="1">
        <v>10</v>
      </c>
      <c r="F86" s="6"/>
      <c r="G86" s="3">
        <v>17.71</v>
      </c>
      <c r="H86" s="3">
        <f>(ROUND(G86*(1-$E$5)*(1-$G$5)*(1-$H$5),2)*F86)</f>
        <v>0</v>
      </c>
      <c r="I86" s="204"/>
      <c r="J86" s="52" t="s">
        <v>0</v>
      </c>
      <c r="K86" s="5">
        <v>0.41929747599999995</v>
      </c>
      <c r="V86" s="3"/>
    </row>
    <row r="87" spans="1:25" ht="13.15" customHeight="1">
      <c r="A87" s="56">
        <f>SUBTOTAL(3,$B$16:B87)</f>
        <v>72</v>
      </c>
      <c r="B87" s="8">
        <v>696244110478</v>
      </c>
      <c r="C87" s="1" t="s">
        <v>235</v>
      </c>
      <c r="D87" s="1" t="s">
        <v>768</v>
      </c>
      <c r="E87" s="7">
        <v>300</v>
      </c>
      <c r="F87" s="44"/>
      <c r="G87" s="3">
        <v>400.9</v>
      </c>
      <c r="H87" s="3">
        <f t="shared" si="2"/>
        <v>0</v>
      </c>
      <c r="I87" s="2" t="s">
        <v>1357</v>
      </c>
      <c r="J87" s="52" t="s">
        <v>0</v>
      </c>
      <c r="K87" s="5">
        <v>15.244188430000001</v>
      </c>
      <c r="L87" s="4" t="s">
        <v>518</v>
      </c>
      <c r="N87" s="1"/>
      <c r="O87" s="1"/>
      <c r="P87" s="1"/>
      <c r="R87" s="2" t="s">
        <v>557</v>
      </c>
      <c r="S87" s="2" t="s">
        <v>520</v>
      </c>
      <c r="T87" s="45" t="s">
        <v>560</v>
      </c>
      <c r="U87" s="4" t="s">
        <v>636</v>
      </c>
      <c r="V87" s="3"/>
      <c r="W87" s="3"/>
      <c r="Y87" s="1"/>
    </row>
    <row r="88" spans="1:25" ht="13.15" customHeight="1">
      <c r="A88" s="56">
        <f>SUBTOTAL(3,$B$16:B88)</f>
        <v>73</v>
      </c>
      <c r="B88" s="8">
        <v>696244110492</v>
      </c>
      <c r="C88" s="1" t="s">
        <v>234</v>
      </c>
      <c r="D88" s="1" t="s">
        <v>769</v>
      </c>
      <c r="E88" s="7">
        <v>40</v>
      </c>
      <c r="F88" s="44"/>
      <c r="G88" s="3">
        <v>66.819999999999993</v>
      </c>
      <c r="H88" s="3">
        <f t="shared" si="2"/>
        <v>0</v>
      </c>
      <c r="I88" s="2" t="s">
        <v>1357</v>
      </c>
      <c r="J88" s="52" t="s">
        <v>0</v>
      </c>
      <c r="K88" s="5">
        <v>2.395425124</v>
      </c>
      <c r="L88" s="46" t="s">
        <v>551</v>
      </c>
      <c r="M88" s="52">
        <v>4</v>
      </c>
      <c r="N88" s="4" t="s">
        <v>552</v>
      </c>
      <c r="O88" s="27">
        <v>256</v>
      </c>
      <c r="P88" s="27">
        <v>64</v>
      </c>
      <c r="Q88" s="1" t="s">
        <v>312</v>
      </c>
      <c r="R88" s="2" t="s">
        <v>557</v>
      </c>
      <c r="S88" s="2" t="s">
        <v>520</v>
      </c>
      <c r="T88" s="45" t="s">
        <v>560</v>
      </c>
      <c r="U88" s="4" t="s">
        <v>636</v>
      </c>
      <c r="V88" s="3"/>
      <c r="W88" s="3"/>
      <c r="Y88" s="1"/>
    </row>
    <row r="89" spans="1:25">
      <c r="A89" s="56">
        <f>SUBTOTAL(3,$B$16:B91)</f>
        <v>76</v>
      </c>
      <c r="B89" s="8">
        <v>696244110508</v>
      </c>
      <c r="C89" s="1" t="s">
        <v>1138</v>
      </c>
      <c r="D89" s="1" t="s">
        <v>1139</v>
      </c>
      <c r="E89" s="1">
        <v>10</v>
      </c>
      <c r="F89" s="6"/>
      <c r="G89" s="3">
        <v>22.94</v>
      </c>
      <c r="H89" s="3">
        <f>(ROUND(G89*(1-$E$5)*(1-$G$5)*(1-$H$5),2)*F89)</f>
        <v>0</v>
      </c>
      <c r="I89" s="204"/>
      <c r="J89" s="52" t="s">
        <v>0</v>
      </c>
      <c r="K89" s="5">
        <v>0.47110628100000002</v>
      </c>
      <c r="V89" s="3"/>
    </row>
    <row r="90" spans="1:25" ht="13.15" customHeight="1">
      <c r="A90" s="56">
        <f>SUBTOTAL(3,$B$16:B90)</f>
        <v>75</v>
      </c>
      <c r="B90" s="8">
        <v>696244110591</v>
      </c>
      <c r="C90" s="1" t="s">
        <v>233</v>
      </c>
      <c r="D90" s="1" t="s">
        <v>770</v>
      </c>
      <c r="E90" s="7">
        <v>300</v>
      </c>
      <c r="F90" s="44"/>
      <c r="G90" s="3">
        <v>627.27</v>
      </c>
      <c r="H90" s="3">
        <f t="shared" si="2"/>
        <v>0</v>
      </c>
      <c r="I90" s="2" t="s">
        <v>1357</v>
      </c>
      <c r="J90" s="52" t="s">
        <v>0</v>
      </c>
      <c r="K90" s="5">
        <v>17.168830419999999</v>
      </c>
      <c r="L90" s="4" t="s">
        <v>518</v>
      </c>
      <c r="N90" s="1"/>
      <c r="O90" s="1"/>
      <c r="P90" s="1"/>
      <c r="R90" s="2" t="s">
        <v>557</v>
      </c>
      <c r="S90" s="2" t="s">
        <v>520</v>
      </c>
      <c r="T90" s="45" t="s">
        <v>561</v>
      </c>
      <c r="U90" s="4" t="s">
        <v>636</v>
      </c>
      <c r="V90" s="3"/>
      <c r="W90" s="3"/>
      <c r="Y90" s="1"/>
    </row>
    <row r="91" spans="1:25" ht="13.15" customHeight="1">
      <c r="A91" s="56">
        <f>SUBTOTAL(3,$B$16:B91)</f>
        <v>76</v>
      </c>
      <c r="B91" s="8">
        <v>696244110614</v>
      </c>
      <c r="C91" s="1" t="s">
        <v>232</v>
      </c>
      <c r="D91" s="1" t="s">
        <v>771</v>
      </c>
      <c r="E91" s="7">
        <v>40</v>
      </c>
      <c r="F91" s="44"/>
      <c r="G91" s="3">
        <v>104.54</v>
      </c>
      <c r="H91" s="3">
        <f t="shared" si="2"/>
        <v>0</v>
      </c>
      <c r="I91" s="2" t="s">
        <v>1357</v>
      </c>
      <c r="J91" s="52" t="s">
        <v>0</v>
      </c>
      <c r="K91" s="5">
        <v>2.6520440559999998</v>
      </c>
      <c r="L91" s="46" t="s">
        <v>551</v>
      </c>
      <c r="M91" s="52">
        <v>4</v>
      </c>
      <c r="N91" s="4" t="s">
        <v>552</v>
      </c>
      <c r="O91" s="27">
        <v>256</v>
      </c>
      <c r="P91" s="27">
        <v>64</v>
      </c>
      <c r="Q91" s="1" t="s">
        <v>312</v>
      </c>
      <c r="R91" s="2" t="s">
        <v>557</v>
      </c>
      <c r="S91" s="2" t="s">
        <v>520</v>
      </c>
      <c r="T91" s="45" t="s">
        <v>561</v>
      </c>
      <c r="U91" s="4" t="s">
        <v>636</v>
      </c>
      <c r="V91" s="3"/>
      <c r="W91" s="3"/>
      <c r="Y91" s="1"/>
    </row>
    <row r="92" spans="1:25">
      <c r="A92" s="56">
        <f>SUBTOTAL(3,$B$16:B96)</f>
        <v>81</v>
      </c>
      <c r="B92" s="8">
        <v>696244110621</v>
      </c>
      <c r="C92" s="1" t="s">
        <v>1140</v>
      </c>
      <c r="D92" s="1" t="s">
        <v>1141</v>
      </c>
      <c r="E92" s="1">
        <v>10</v>
      </c>
      <c r="F92" s="6"/>
      <c r="G92" s="3">
        <v>30.07</v>
      </c>
      <c r="H92" s="3">
        <f>(ROUND(G92*(1-$E$5)*(1-$G$5)*(1-$H$5),2)*F92)</f>
        <v>0</v>
      </c>
      <c r="I92" s="204"/>
      <c r="J92" s="52" t="s">
        <v>0</v>
      </c>
      <c r="K92" s="5">
        <v>0.53526101399999992</v>
      </c>
      <c r="V92" s="3"/>
    </row>
    <row r="93" spans="1:25" ht="13.15" customHeight="1">
      <c r="A93" s="56">
        <f>SUBTOTAL(3,$B$16:B93)</f>
        <v>78</v>
      </c>
      <c r="B93" s="8">
        <v>696244110713</v>
      </c>
      <c r="C93" s="1" t="s">
        <v>231</v>
      </c>
      <c r="D93" s="1" t="s">
        <v>772</v>
      </c>
      <c r="E93" s="7">
        <v>300</v>
      </c>
      <c r="F93" s="44"/>
      <c r="G93" s="3">
        <v>921.73</v>
      </c>
      <c r="H93" s="3">
        <f t="shared" si="2"/>
        <v>0</v>
      </c>
      <c r="I93" s="2" t="s">
        <v>1357</v>
      </c>
      <c r="J93" s="52" t="s">
        <v>0</v>
      </c>
      <c r="K93" s="5">
        <v>20.411658839999998</v>
      </c>
      <c r="L93" s="4" t="s">
        <v>562</v>
      </c>
      <c r="N93" s="1"/>
      <c r="O93" s="1"/>
      <c r="P93" s="1"/>
      <c r="R93" s="2" t="s">
        <v>557</v>
      </c>
      <c r="S93" s="2" t="s">
        <v>520</v>
      </c>
      <c r="T93" s="45" t="s">
        <v>563</v>
      </c>
      <c r="U93" s="4" t="s">
        <v>636</v>
      </c>
      <c r="V93" s="3"/>
      <c r="W93" s="3"/>
      <c r="Y93" s="1"/>
    </row>
    <row r="94" spans="1:25" ht="13.15" customHeight="1">
      <c r="A94" s="56">
        <f>SUBTOTAL(3,$B$16:B94)</f>
        <v>79</v>
      </c>
      <c r="B94" s="8">
        <v>696244110737</v>
      </c>
      <c r="C94" s="1" t="s">
        <v>230</v>
      </c>
      <c r="D94" s="1" t="s">
        <v>773</v>
      </c>
      <c r="E94" s="7">
        <v>40</v>
      </c>
      <c r="F94" s="44"/>
      <c r="G94" s="3">
        <v>154.35</v>
      </c>
      <c r="H94" s="3">
        <f t="shared" si="2"/>
        <v>0</v>
      </c>
      <c r="I94" s="2" t="s">
        <v>1357</v>
      </c>
      <c r="J94" s="52" t="s">
        <v>0</v>
      </c>
      <c r="K94" s="5">
        <v>2.6177545119999999</v>
      </c>
      <c r="L94" s="4" t="s">
        <v>564</v>
      </c>
      <c r="M94" s="52">
        <v>1</v>
      </c>
      <c r="N94" s="1"/>
      <c r="O94" s="1"/>
      <c r="P94" s="1"/>
      <c r="Q94" s="1" t="s">
        <v>317</v>
      </c>
      <c r="R94" s="2" t="s">
        <v>557</v>
      </c>
      <c r="S94" s="2" t="s">
        <v>520</v>
      </c>
      <c r="T94" s="45" t="s">
        <v>563</v>
      </c>
      <c r="U94" s="4" t="s">
        <v>636</v>
      </c>
      <c r="V94" s="3"/>
      <c r="W94" s="3"/>
      <c r="Y94" s="1"/>
    </row>
    <row r="95" spans="1:25">
      <c r="A95" s="56">
        <f>SUBTOTAL(3,$B$16:B97)</f>
        <v>82</v>
      </c>
      <c r="B95" s="8">
        <v>696244110744</v>
      </c>
      <c r="C95" s="1" t="s">
        <v>1142</v>
      </c>
      <c r="D95" s="1" t="s">
        <v>1143</v>
      </c>
      <c r="E95" s="1">
        <v>8</v>
      </c>
      <c r="F95" s="6"/>
      <c r="G95" s="3">
        <v>37.520000000000003</v>
      </c>
      <c r="H95" s="3">
        <f>(ROUND(G95*(1-$E$5)*(1-$G$5)*(1-$H$5),2)*F95)</f>
        <v>0</v>
      </c>
      <c r="I95" s="204"/>
      <c r="J95" s="52" t="s">
        <v>0</v>
      </c>
      <c r="K95" s="5">
        <v>0.53235090239999994</v>
      </c>
      <c r="V95" s="3"/>
    </row>
    <row r="96" spans="1:25" ht="13.15" customHeight="1">
      <c r="A96" s="56">
        <f>SUBTOTAL(3,$B$16:B96)</f>
        <v>81</v>
      </c>
      <c r="B96" s="8">
        <v>696244110898</v>
      </c>
      <c r="C96" s="1" t="s">
        <v>229</v>
      </c>
      <c r="D96" s="1" t="s">
        <v>774</v>
      </c>
      <c r="E96" s="7">
        <v>300</v>
      </c>
      <c r="F96" s="44"/>
      <c r="G96" s="3">
        <v>1179.1300000000001</v>
      </c>
      <c r="H96" s="3">
        <f>(ROUND(G96*(1-$E$5)*(1-$G$5)*(1-$H$5),2)*F96)</f>
        <v>0</v>
      </c>
      <c r="I96" s="2" t="s">
        <v>1357</v>
      </c>
      <c r="J96" s="52" t="s">
        <v>0</v>
      </c>
      <c r="K96" s="5">
        <v>24.304487260000002</v>
      </c>
      <c r="L96" s="4" t="s">
        <v>565</v>
      </c>
      <c r="N96" s="1"/>
      <c r="O96" s="1"/>
      <c r="P96" s="1"/>
      <c r="R96" s="2" t="s">
        <v>557</v>
      </c>
      <c r="S96" s="2" t="s">
        <v>520</v>
      </c>
      <c r="T96" s="45" t="s">
        <v>566</v>
      </c>
      <c r="U96" s="4" t="s">
        <v>636</v>
      </c>
      <c r="V96" s="3"/>
      <c r="W96" s="3"/>
      <c r="Y96" s="1"/>
    </row>
    <row r="97" spans="1:25" ht="13.15" customHeight="1">
      <c r="A97" s="56">
        <f>SUBTOTAL(3,$B$16:B97)</f>
        <v>82</v>
      </c>
      <c r="B97" s="8">
        <v>696244110911</v>
      </c>
      <c r="C97" s="1" t="s">
        <v>228</v>
      </c>
      <c r="D97" s="1" t="s">
        <v>775</v>
      </c>
      <c r="E97" s="7">
        <v>40</v>
      </c>
      <c r="F97" s="44"/>
      <c r="G97" s="3">
        <v>196.94</v>
      </c>
      <c r="H97" s="3">
        <f>(ROUND(G97*(1-$E$5)*(1-$G$5)*(1-$H$5),2)*F97)</f>
        <v>0</v>
      </c>
      <c r="I97" s="2" t="s">
        <v>1357</v>
      </c>
      <c r="J97" s="52" t="s">
        <v>0</v>
      </c>
      <c r="K97" s="5">
        <v>3.127464968</v>
      </c>
      <c r="L97" s="4" t="s">
        <v>564</v>
      </c>
      <c r="M97" s="52">
        <v>1</v>
      </c>
      <c r="N97" s="1"/>
      <c r="O97" s="1"/>
      <c r="P97" s="1"/>
      <c r="Q97" s="1" t="s">
        <v>317</v>
      </c>
      <c r="R97" s="2" t="s">
        <v>557</v>
      </c>
      <c r="S97" s="2" t="s">
        <v>520</v>
      </c>
      <c r="T97" s="45" t="s">
        <v>566</v>
      </c>
      <c r="U97" s="4" t="s">
        <v>636</v>
      </c>
      <c r="V97" s="3"/>
      <c r="W97" s="3"/>
      <c r="Y97" s="1"/>
    </row>
    <row r="98" spans="1:25">
      <c r="A98" s="56">
        <f>SUBTOTAL(3,$B$16:B535)</f>
        <v>520</v>
      </c>
      <c r="B98" s="8">
        <v>696244110928</v>
      </c>
      <c r="C98" s="1" t="s">
        <v>1144</v>
      </c>
      <c r="D98" s="1" t="s">
        <v>1145</v>
      </c>
      <c r="E98" s="1">
        <v>8</v>
      </c>
      <c r="F98" s="6"/>
      <c r="G98" s="3">
        <v>46.87</v>
      </c>
      <c r="H98" s="3">
        <f t="shared" ref="H98" si="3">(ROUND(G98*(1-$E$5)*(1-$G$5)*(1-$H$5),2)*F98)</f>
        <v>0</v>
      </c>
      <c r="I98" s="204"/>
      <c r="J98" s="52" t="s">
        <v>0</v>
      </c>
      <c r="K98" s="5">
        <v>0.63429299360000002</v>
      </c>
      <c r="V98" s="3"/>
    </row>
    <row r="99" spans="1:25" ht="13.15" customHeight="1">
      <c r="A99" s="56">
        <f>SUBTOTAL(3,$B$16:B99)</f>
        <v>84</v>
      </c>
      <c r="B99" s="47" t="s">
        <v>1042</v>
      </c>
      <c r="C99" s="39"/>
      <c r="D99" s="39"/>
      <c r="E99" s="48"/>
      <c r="F99" s="39"/>
      <c r="G99" s="39"/>
      <c r="H99" s="40"/>
      <c r="I99" s="42" t="s">
        <v>1358</v>
      </c>
      <c r="J99" s="195"/>
      <c r="K99" s="43"/>
      <c r="L99" s="39"/>
      <c r="M99" s="60"/>
      <c r="N99" s="39"/>
      <c r="O99" s="42"/>
      <c r="P99" s="42"/>
      <c r="Q99" s="42"/>
      <c r="R99" s="42"/>
      <c r="S99" s="42"/>
      <c r="T99" s="42"/>
      <c r="U99" s="43"/>
      <c r="V99" s="3"/>
      <c r="W99" s="3"/>
      <c r="Y99" s="1"/>
    </row>
    <row r="100" spans="1:25" ht="14.45" customHeight="1">
      <c r="A100" s="56">
        <f>SUBTOTAL(3,$B$16:B100)</f>
        <v>85</v>
      </c>
      <c r="B100" s="8">
        <v>696244112526</v>
      </c>
      <c r="C100" s="1" t="s">
        <v>1043</v>
      </c>
      <c r="D100" s="1" t="s">
        <v>1261</v>
      </c>
      <c r="E100" s="7">
        <v>2200</v>
      </c>
      <c r="F100" s="44"/>
      <c r="G100" s="3">
        <v>395.07659999999998</v>
      </c>
      <c r="H100" s="3">
        <f t="shared" ref="H100:H105" si="4">(ROUND(G100*(1-$E$5)*(1-$G$5)*(1-$H$5),2)*F100)</f>
        <v>0</v>
      </c>
      <c r="I100" s="2" t="s">
        <v>1357</v>
      </c>
      <c r="J100" s="52" t="s">
        <v>0</v>
      </c>
      <c r="K100" s="5">
        <v>28.020019279999996</v>
      </c>
      <c r="L100" s="4" t="s">
        <v>518</v>
      </c>
      <c r="N100" s="1"/>
      <c r="O100" s="27">
        <v>36</v>
      </c>
      <c r="P100" s="27"/>
      <c r="Q100" s="1" t="s">
        <v>309</v>
      </c>
      <c r="R100" s="2" t="s">
        <v>519</v>
      </c>
      <c r="S100" s="2" t="s">
        <v>520</v>
      </c>
      <c r="T100" s="45" t="s">
        <v>545</v>
      </c>
      <c r="U100" s="4" t="s">
        <v>636</v>
      </c>
      <c r="V100" s="3"/>
      <c r="W100" s="3"/>
      <c r="Y100" s="1"/>
    </row>
    <row r="101" spans="1:25" ht="13.15" customHeight="1">
      <c r="A101" s="56">
        <f>SUBTOTAL(3,$B$16:B101)</f>
        <v>86</v>
      </c>
      <c r="B101" s="8">
        <v>696244112540</v>
      </c>
      <c r="C101" s="1" t="s">
        <v>1046</v>
      </c>
      <c r="D101" s="1" t="s">
        <v>1262</v>
      </c>
      <c r="E101" s="7">
        <v>100</v>
      </c>
      <c r="F101" s="44"/>
      <c r="G101" s="3">
        <v>22.450200000000002</v>
      </c>
      <c r="H101" s="3">
        <f t="shared" si="4"/>
        <v>0</v>
      </c>
      <c r="I101" s="2" t="s">
        <v>1357</v>
      </c>
      <c r="J101" s="52" t="s">
        <v>0</v>
      </c>
      <c r="K101" s="5">
        <v>1.5911372399999999</v>
      </c>
      <c r="L101" s="4" t="s">
        <v>533</v>
      </c>
      <c r="M101" s="52">
        <v>6</v>
      </c>
      <c r="N101" s="4" t="s">
        <v>534</v>
      </c>
      <c r="O101" s="27">
        <v>648</v>
      </c>
      <c r="P101" s="27">
        <v>108</v>
      </c>
      <c r="Q101" s="1" t="s">
        <v>311</v>
      </c>
      <c r="R101" s="2" t="s">
        <v>519</v>
      </c>
      <c r="S101" s="2" t="s">
        <v>520</v>
      </c>
      <c r="T101" s="45" t="s">
        <v>545</v>
      </c>
      <c r="U101" s="4" t="s">
        <v>636</v>
      </c>
      <c r="V101" s="3"/>
      <c r="W101" s="3"/>
      <c r="Y101" s="1"/>
    </row>
    <row r="102" spans="1:25" ht="13.15" customHeight="1">
      <c r="A102" s="56">
        <f>SUBTOTAL(3,$B$16:B102)</f>
        <v>87</v>
      </c>
      <c r="B102" s="8">
        <v>696244112564</v>
      </c>
      <c r="C102" s="1" t="s">
        <v>1047</v>
      </c>
      <c r="D102" s="1" t="s">
        <v>1263</v>
      </c>
      <c r="E102" s="7">
        <v>350</v>
      </c>
      <c r="F102" s="44"/>
      <c r="G102" s="3">
        <v>72.715800000000002</v>
      </c>
      <c r="H102" s="3">
        <f t="shared" si="4"/>
        <v>0</v>
      </c>
      <c r="I102" s="2" t="s">
        <v>1357</v>
      </c>
      <c r="J102" s="52" t="s">
        <v>0</v>
      </c>
      <c r="K102" s="5">
        <v>4.9034803399999989</v>
      </c>
      <c r="L102" s="4" t="s">
        <v>524</v>
      </c>
      <c r="M102" s="52">
        <v>2</v>
      </c>
      <c r="N102" s="4" t="s">
        <v>525</v>
      </c>
      <c r="O102" s="27">
        <v>140</v>
      </c>
      <c r="P102" s="27">
        <v>70</v>
      </c>
      <c r="Q102" s="1" t="s">
        <v>1161</v>
      </c>
      <c r="R102" s="2" t="s">
        <v>519</v>
      </c>
      <c r="S102" s="2" t="s">
        <v>520</v>
      </c>
      <c r="T102" s="45" t="s">
        <v>545</v>
      </c>
      <c r="U102" s="4" t="s">
        <v>636</v>
      </c>
      <c r="V102" s="3"/>
      <c r="W102" s="3"/>
      <c r="Y102" s="1"/>
    </row>
    <row r="103" spans="1:25" ht="14.45" customHeight="1">
      <c r="A103" s="56">
        <f>SUBTOTAL(3,$B$16:B103)</f>
        <v>88</v>
      </c>
      <c r="B103" s="8">
        <v>696244112595</v>
      </c>
      <c r="C103" s="1" t="s">
        <v>1048</v>
      </c>
      <c r="D103" s="1" t="s">
        <v>1264</v>
      </c>
      <c r="E103" s="7">
        <v>1500</v>
      </c>
      <c r="F103" s="44"/>
      <c r="G103" s="3">
        <v>296.0652</v>
      </c>
      <c r="H103" s="3">
        <f t="shared" si="4"/>
        <v>0</v>
      </c>
      <c r="I103" s="2" t="s">
        <v>1357</v>
      </c>
      <c r="J103" s="52" t="s">
        <v>0</v>
      </c>
      <c r="K103" s="5">
        <v>24.225851050000003</v>
      </c>
      <c r="L103" s="4" t="s">
        <v>518</v>
      </c>
      <c r="N103" s="1"/>
      <c r="O103" s="27">
        <v>36</v>
      </c>
      <c r="P103" s="27"/>
      <c r="Q103" s="1" t="s">
        <v>309</v>
      </c>
      <c r="R103" s="2" t="s">
        <v>519</v>
      </c>
      <c r="S103" s="2" t="s">
        <v>520</v>
      </c>
      <c r="T103" s="45" t="s">
        <v>547</v>
      </c>
      <c r="U103" s="4" t="s">
        <v>636</v>
      </c>
      <c r="V103" s="3"/>
      <c r="W103" s="3"/>
      <c r="Y103" s="1"/>
    </row>
    <row r="104" spans="1:25" ht="13.15" customHeight="1">
      <c r="A104" s="56">
        <f>SUBTOTAL(3,$B$16:B104)</f>
        <v>89</v>
      </c>
      <c r="B104" s="8">
        <v>696244112618</v>
      </c>
      <c r="C104" s="1" t="s">
        <v>1049</v>
      </c>
      <c r="D104" s="1" t="s">
        <v>1265</v>
      </c>
      <c r="E104" s="7">
        <v>100</v>
      </c>
      <c r="F104" s="44"/>
      <c r="G104" s="3">
        <v>27.336000000000002</v>
      </c>
      <c r="H104" s="3">
        <f t="shared" si="4"/>
        <v>0</v>
      </c>
      <c r="I104" s="2" t="s">
        <v>1357</v>
      </c>
      <c r="J104" s="52" t="s">
        <v>0</v>
      </c>
      <c r="K104" s="5">
        <v>1.9019900700000001</v>
      </c>
      <c r="L104" s="4" t="s">
        <v>533</v>
      </c>
      <c r="M104" s="52">
        <v>6</v>
      </c>
      <c r="N104" s="4" t="s">
        <v>534</v>
      </c>
      <c r="O104" s="27">
        <v>648</v>
      </c>
      <c r="P104" s="27">
        <v>108</v>
      </c>
      <c r="Q104" s="1" t="s">
        <v>311</v>
      </c>
      <c r="R104" s="2" t="s">
        <v>519</v>
      </c>
      <c r="S104" s="2" t="s">
        <v>520</v>
      </c>
      <c r="T104" s="45" t="s">
        <v>547</v>
      </c>
      <c r="U104" s="4" t="s">
        <v>636</v>
      </c>
      <c r="V104" s="3"/>
      <c r="W104" s="3"/>
      <c r="Y104" s="1"/>
    </row>
    <row r="105" spans="1:25" ht="13.15" customHeight="1">
      <c r="A105" s="56">
        <f>SUBTOTAL(3,$B$16:B105)</f>
        <v>90</v>
      </c>
      <c r="B105" s="8">
        <v>696244112632</v>
      </c>
      <c r="C105" s="1" t="s">
        <v>1050</v>
      </c>
      <c r="D105" s="1" t="s">
        <v>1266</v>
      </c>
      <c r="E105" s="7">
        <v>270</v>
      </c>
      <c r="F105" s="44"/>
      <c r="G105" s="3">
        <v>64.219200000000001</v>
      </c>
      <c r="H105" s="3">
        <f t="shared" si="4"/>
        <v>0</v>
      </c>
      <c r="I105" s="2" t="s">
        <v>1357</v>
      </c>
      <c r="J105" s="52" t="s">
        <v>0</v>
      </c>
      <c r="K105" s="5">
        <v>4.7762731890000003</v>
      </c>
      <c r="L105" s="4" t="s">
        <v>524</v>
      </c>
      <c r="M105" s="52">
        <v>2</v>
      </c>
      <c r="N105" s="4" t="s">
        <v>525</v>
      </c>
      <c r="O105" s="27">
        <v>140</v>
      </c>
      <c r="P105" s="27">
        <v>70</v>
      </c>
      <c r="Q105" s="1" t="s">
        <v>1161</v>
      </c>
      <c r="R105" s="2" t="s">
        <v>519</v>
      </c>
      <c r="S105" s="2" t="s">
        <v>520</v>
      </c>
      <c r="T105" s="45" t="s">
        <v>547</v>
      </c>
      <c r="U105" s="4" t="s">
        <v>636</v>
      </c>
      <c r="V105" s="3"/>
      <c r="W105" s="3"/>
      <c r="Y105" s="1"/>
    </row>
    <row r="106" spans="1:25" ht="13.15" customHeight="1">
      <c r="A106" s="56">
        <f>SUBTOTAL(3,$B$16:B106)</f>
        <v>91</v>
      </c>
      <c r="B106" s="47" t="s">
        <v>1041</v>
      </c>
      <c r="C106" s="39"/>
      <c r="D106" s="39"/>
      <c r="E106" s="48"/>
      <c r="F106" s="39"/>
      <c r="G106" s="39"/>
      <c r="H106" s="40"/>
      <c r="I106" s="42" t="s">
        <v>1358</v>
      </c>
      <c r="J106" s="195"/>
      <c r="K106" s="43"/>
      <c r="L106" s="39"/>
      <c r="M106" s="60"/>
      <c r="N106" s="39"/>
      <c r="O106" s="42"/>
      <c r="P106" s="42"/>
      <c r="Q106" s="42"/>
      <c r="R106" s="42"/>
      <c r="S106" s="42"/>
      <c r="T106" s="42"/>
      <c r="U106" s="43"/>
      <c r="V106" s="3"/>
      <c r="W106" s="3"/>
      <c r="Y106" s="1"/>
    </row>
    <row r="107" spans="1:25" ht="13.15" customHeight="1">
      <c r="A107" s="56">
        <f>SUBTOTAL(3,$B$16:B107)</f>
        <v>92</v>
      </c>
      <c r="B107" s="8">
        <v>696244111192</v>
      </c>
      <c r="C107" s="1" t="s">
        <v>323</v>
      </c>
      <c r="D107" s="1" t="s">
        <v>866</v>
      </c>
      <c r="E107" s="7">
        <v>10000</v>
      </c>
      <c r="F107" s="44"/>
      <c r="G107" s="3">
        <v>2250.9794999999999</v>
      </c>
      <c r="H107" s="3">
        <f t="shared" ref="H107:H133" si="5">(ROUND(G107*(1-$E$5)*(1-$G$5)*(1-$H$5),2)*F107)</f>
        <v>0</v>
      </c>
      <c r="I107" s="2" t="s">
        <v>1356</v>
      </c>
      <c r="J107" s="52" t="s">
        <v>0</v>
      </c>
      <c r="K107" s="5">
        <v>43.769895999999996</v>
      </c>
      <c r="L107" s="4" t="s">
        <v>518</v>
      </c>
      <c r="N107" s="1"/>
      <c r="O107" s="27">
        <v>36</v>
      </c>
      <c r="P107" s="27"/>
      <c r="Q107" s="1" t="s">
        <v>313</v>
      </c>
      <c r="R107" s="2" t="s">
        <v>567</v>
      </c>
      <c r="S107" s="1" t="s">
        <v>520</v>
      </c>
      <c r="T107" s="45" t="s">
        <v>526</v>
      </c>
      <c r="U107" s="4" t="s">
        <v>635</v>
      </c>
      <c r="V107" s="3"/>
      <c r="W107" s="3"/>
      <c r="Y107" s="1"/>
    </row>
    <row r="108" spans="1:25">
      <c r="A108" s="56">
        <f>SUBTOTAL(3,$B$16:B108)</f>
        <v>93</v>
      </c>
      <c r="B108" s="8">
        <v>696244111215</v>
      </c>
      <c r="C108" s="1" t="s">
        <v>324</v>
      </c>
      <c r="D108" s="1" t="s">
        <v>867</v>
      </c>
      <c r="E108" s="7">
        <v>100</v>
      </c>
      <c r="F108" s="44"/>
      <c r="G108" s="3">
        <v>28.14</v>
      </c>
      <c r="H108" s="3">
        <f t="shared" si="5"/>
        <v>0</v>
      </c>
      <c r="I108" s="2" t="s">
        <v>1356</v>
      </c>
      <c r="J108" s="52" t="s">
        <v>0</v>
      </c>
      <c r="K108" s="5">
        <v>0.74028896</v>
      </c>
      <c r="L108" s="4" t="s">
        <v>522</v>
      </c>
      <c r="M108" s="52">
        <v>6</v>
      </c>
      <c r="N108" s="4" t="s">
        <v>523</v>
      </c>
      <c r="O108" s="27">
        <v>864</v>
      </c>
      <c r="P108" s="27">
        <v>144</v>
      </c>
      <c r="Q108" s="1" t="s">
        <v>310</v>
      </c>
      <c r="R108" s="2" t="s">
        <v>567</v>
      </c>
      <c r="S108" s="1" t="s">
        <v>520</v>
      </c>
      <c r="T108" s="45" t="s">
        <v>526</v>
      </c>
      <c r="U108" s="4" t="s">
        <v>635</v>
      </c>
      <c r="V108" s="3"/>
      <c r="W108" s="3"/>
      <c r="Y108" s="1"/>
    </row>
    <row r="109" spans="1:25" ht="13.15" customHeight="1">
      <c r="A109" s="56">
        <f>SUBTOTAL(3,$B$16:B109)</f>
        <v>94</v>
      </c>
      <c r="B109" s="8">
        <v>696244111239</v>
      </c>
      <c r="C109" s="1" t="s">
        <v>325</v>
      </c>
      <c r="D109" s="1" t="s">
        <v>1182</v>
      </c>
      <c r="E109" s="7">
        <v>680</v>
      </c>
      <c r="F109" s="44"/>
      <c r="G109" s="3">
        <v>169.95300000000003</v>
      </c>
      <c r="H109" s="3">
        <f t="shared" si="5"/>
        <v>0</v>
      </c>
      <c r="I109" s="2" t="s">
        <v>1356</v>
      </c>
      <c r="J109" s="52" t="s">
        <v>0</v>
      </c>
      <c r="K109" s="5">
        <v>3.5533649279999997</v>
      </c>
      <c r="L109" s="4" t="s">
        <v>524</v>
      </c>
      <c r="M109" s="52">
        <v>2</v>
      </c>
      <c r="N109" s="4" t="s">
        <v>525</v>
      </c>
      <c r="O109" s="27">
        <v>140</v>
      </c>
      <c r="P109" s="27">
        <v>70</v>
      </c>
      <c r="Q109" s="1" t="s">
        <v>1161</v>
      </c>
      <c r="R109" s="2" t="s">
        <v>567</v>
      </c>
      <c r="S109" s="1" t="s">
        <v>520</v>
      </c>
      <c r="T109" s="45" t="s">
        <v>526</v>
      </c>
      <c r="U109" s="4" t="s">
        <v>635</v>
      </c>
      <c r="V109" s="3"/>
      <c r="W109" s="3"/>
      <c r="Y109" s="1"/>
    </row>
    <row r="110" spans="1:25" ht="13.15" customHeight="1">
      <c r="A110" s="56">
        <f>SUBTOTAL(3,$B$16:B110)</f>
        <v>95</v>
      </c>
      <c r="B110" s="8">
        <v>696244110218</v>
      </c>
      <c r="C110" s="1" t="s">
        <v>227</v>
      </c>
      <c r="D110" s="1" t="s">
        <v>868</v>
      </c>
      <c r="E110" s="7">
        <v>6500</v>
      </c>
      <c r="F110" s="44"/>
      <c r="G110" s="3">
        <v>1530.7950000000001</v>
      </c>
      <c r="H110" s="3">
        <f t="shared" si="5"/>
        <v>0</v>
      </c>
      <c r="I110" s="2" t="s">
        <v>1356</v>
      </c>
      <c r="J110" s="52" t="s">
        <v>0</v>
      </c>
      <c r="K110" s="5">
        <v>33.683713750000003</v>
      </c>
      <c r="L110" s="4" t="s">
        <v>518</v>
      </c>
      <c r="N110" s="1"/>
      <c r="O110" s="27">
        <v>36</v>
      </c>
      <c r="P110" s="27"/>
      <c r="Q110" s="1" t="s">
        <v>313</v>
      </c>
      <c r="R110" s="2" t="s">
        <v>567</v>
      </c>
      <c r="S110" s="1" t="s">
        <v>520</v>
      </c>
      <c r="T110" s="45" t="s">
        <v>527</v>
      </c>
      <c r="U110" s="4" t="s">
        <v>635</v>
      </c>
      <c r="V110" s="3"/>
      <c r="W110" s="3"/>
      <c r="Y110" s="1"/>
    </row>
    <row r="111" spans="1:25">
      <c r="A111" s="56">
        <f>SUBTOTAL(3,$B$16:B111)</f>
        <v>96</v>
      </c>
      <c r="B111" s="8">
        <v>696244100530</v>
      </c>
      <c r="C111" s="1" t="s">
        <v>226</v>
      </c>
      <c r="D111" s="1" t="s">
        <v>869</v>
      </c>
      <c r="E111" s="7">
        <v>100</v>
      </c>
      <c r="F111" s="44"/>
      <c r="G111" s="3">
        <v>29.431500000000003</v>
      </c>
      <c r="H111" s="3">
        <f t="shared" si="5"/>
        <v>0</v>
      </c>
      <c r="I111" s="2" t="s">
        <v>1356</v>
      </c>
      <c r="J111" s="52" t="s">
        <v>0</v>
      </c>
      <c r="K111" s="5">
        <v>0.81304175000000001</v>
      </c>
      <c r="L111" s="4" t="s">
        <v>522</v>
      </c>
      <c r="M111" s="52">
        <v>6</v>
      </c>
      <c r="N111" s="4" t="s">
        <v>523</v>
      </c>
      <c r="O111" s="27">
        <v>864</v>
      </c>
      <c r="P111" s="27">
        <v>144</v>
      </c>
      <c r="Q111" s="1" t="s">
        <v>310</v>
      </c>
      <c r="R111" s="2" t="s">
        <v>567</v>
      </c>
      <c r="S111" s="1" t="s">
        <v>520</v>
      </c>
      <c r="T111" s="45" t="s">
        <v>527</v>
      </c>
      <c r="U111" s="4" t="s">
        <v>635</v>
      </c>
      <c r="V111" s="3"/>
      <c r="W111" s="3"/>
      <c r="Y111" s="1"/>
    </row>
    <row r="112" spans="1:25" ht="13.15" customHeight="1">
      <c r="A112" s="56">
        <f>SUBTOTAL(3,$B$16:B112)</f>
        <v>97</v>
      </c>
      <c r="B112" s="8">
        <v>696244100479</v>
      </c>
      <c r="C112" s="1" t="s">
        <v>225</v>
      </c>
      <c r="D112" s="1" t="s">
        <v>1183</v>
      </c>
      <c r="E112" s="7">
        <v>620</v>
      </c>
      <c r="F112" s="44"/>
      <c r="G112" s="3">
        <v>169.95300000000003</v>
      </c>
      <c r="H112" s="3">
        <f t="shared" si="5"/>
        <v>0</v>
      </c>
      <c r="I112" s="2" t="s">
        <v>1356</v>
      </c>
      <c r="J112" s="52" t="s">
        <v>0</v>
      </c>
      <c r="K112" s="5">
        <v>3.7504588500000002</v>
      </c>
      <c r="L112" s="4" t="s">
        <v>524</v>
      </c>
      <c r="M112" s="52">
        <v>2</v>
      </c>
      <c r="N112" s="4" t="s">
        <v>525</v>
      </c>
      <c r="O112" s="27">
        <v>140</v>
      </c>
      <c r="P112" s="27">
        <v>70</v>
      </c>
      <c r="Q112" s="1" t="s">
        <v>1161</v>
      </c>
      <c r="R112" s="2" t="s">
        <v>567</v>
      </c>
      <c r="S112" s="1" t="s">
        <v>520</v>
      </c>
      <c r="T112" s="45" t="s">
        <v>527</v>
      </c>
      <c r="U112" s="4" t="s">
        <v>635</v>
      </c>
      <c r="V112" s="3"/>
      <c r="W112" s="3"/>
      <c r="Y112" s="1"/>
    </row>
    <row r="113" spans="1:25" ht="13.15" customHeight="1">
      <c r="A113" s="56">
        <f>SUBTOTAL(3,$B$16:B113)</f>
        <v>98</v>
      </c>
      <c r="B113" s="8">
        <v>696244111253</v>
      </c>
      <c r="C113" s="1" t="s">
        <v>326</v>
      </c>
      <c r="D113" s="1" t="s">
        <v>870</v>
      </c>
      <c r="E113" s="7">
        <v>5000</v>
      </c>
      <c r="F113" s="44"/>
      <c r="G113" s="3">
        <v>1545.7259999999999</v>
      </c>
      <c r="H113" s="3">
        <f t="shared" si="5"/>
        <v>0</v>
      </c>
      <c r="I113" s="2" t="s">
        <v>1356</v>
      </c>
      <c r="J113" s="52" t="s">
        <v>0</v>
      </c>
      <c r="K113" s="5">
        <v>29.880727</v>
      </c>
      <c r="L113" s="4" t="s">
        <v>518</v>
      </c>
      <c r="N113" s="1"/>
      <c r="O113" s="27">
        <v>36</v>
      </c>
      <c r="P113" s="27"/>
      <c r="Q113" s="1" t="s">
        <v>313</v>
      </c>
      <c r="R113" s="2" t="s">
        <v>567</v>
      </c>
      <c r="S113" s="1" t="s">
        <v>520</v>
      </c>
      <c r="T113" s="45" t="s">
        <v>568</v>
      </c>
      <c r="U113" s="4" t="s">
        <v>635</v>
      </c>
      <c r="V113" s="3"/>
      <c r="W113" s="3"/>
      <c r="Y113" s="1"/>
    </row>
    <row r="114" spans="1:25">
      <c r="A114" s="56">
        <f>SUBTOTAL(3,$B$16:B114)</f>
        <v>99</v>
      </c>
      <c r="B114" s="8">
        <v>696244111277</v>
      </c>
      <c r="C114" s="1" t="s">
        <v>327</v>
      </c>
      <c r="D114" s="1" t="s">
        <v>871</v>
      </c>
      <c r="E114" s="7">
        <v>100</v>
      </c>
      <c r="F114" s="44"/>
      <c r="G114" s="3">
        <v>35.206500000000005</v>
      </c>
      <c r="H114" s="3">
        <f t="shared" si="5"/>
        <v>0</v>
      </c>
      <c r="I114" s="2" t="s">
        <v>1356</v>
      </c>
      <c r="J114" s="52" t="s">
        <v>0</v>
      </c>
      <c r="K114" s="5">
        <v>0.88579454000000002</v>
      </c>
      <c r="L114" s="4" t="s">
        <v>522</v>
      </c>
      <c r="M114" s="52">
        <v>6</v>
      </c>
      <c r="N114" s="4" t="s">
        <v>523</v>
      </c>
      <c r="O114" s="27">
        <v>864</v>
      </c>
      <c r="P114" s="27">
        <v>144</v>
      </c>
      <c r="Q114" s="1" t="s">
        <v>310</v>
      </c>
      <c r="R114" s="2" t="s">
        <v>567</v>
      </c>
      <c r="S114" s="1" t="s">
        <v>520</v>
      </c>
      <c r="T114" s="45" t="s">
        <v>568</v>
      </c>
      <c r="U114" s="4" t="s">
        <v>635</v>
      </c>
      <c r="V114" s="3"/>
      <c r="W114" s="3"/>
      <c r="Y114" s="1"/>
    </row>
    <row r="115" spans="1:25" ht="13.15" customHeight="1">
      <c r="A115" s="56">
        <f>SUBTOTAL(3,$B$16:B115)</f>
        <v>100</v>
      </c>
      <c r="B115" s="8">
        <v>696244111291</v>
      </c>
      <c r="C115" s="1" t="s">
        <v>328</v>
      </c>
      <c r="D115" s="1" t="s">
        <v>1184</v>
      </c>
      <c r="E115" s="7">
        <v>548</v>
      </c>
      <c r="F115" s="44"/>
      <c r="G115" s="3">
        <v>169.95300000000003</v>
      </c>
      <c r="H115" s="3">
        <f t="shared" si="5"/>
        <v>0</v>
      </c>
      <c r="I115" s="2" t="s">
        <v>1356</v>
      </c>
      <c r="J115" s="52" t="s">
        <v>0</v>
      </c>
      <c r="K115" s="5">
        <v>3.7919940792000002</v>
      </c>
      <c r="L115" s="4" t="s">
        <v>524</v>
      </c>
      <c r="M115" s="52">
        <v>2</v>
      </c>
      <c r="N115" s="4" t="s">
        <v>525</v>
      </c>
      <c r="O115" s="27">
        <v>140</v>
      </c>
      <c r="P115" s="27">
        <v>70</v>
      </c>
      <c r="Q115" s="1" t="s">
        <v>1161</v>
      </c>
      <c r="R115" s="2" t="s">
        <v>567</v>
      </c>
      <c r="S115" s="1" t="s">
        <v>520</v>
      </c>
      <c r="T115" s="45" t="s">
        <v>568</v>
      </c>
      <c r="U115" s="4" t="s">
        <v>635</v>
      </c>
      <c r="V115" s="3"/>
      <c r="W115" s="3"/>
      <c r="Y115" s="1"/>
    </row>
    <row r="116" spans="1:25" ht="14.45" customHeight="1">
      <c r="A116" s="56">
        <f>SUBTOTAL(3,$B$16:B116)</f>
        <v>101</v>
      </c>
      <c r="B116" s="8">
        <v>696244100417</v>
      </c>
      <c r="C116" s="1" t="s">
        <v>224</v>
      </c>
      <c r="D116" s="1" t="s">
        <v>872</v>
      </c>
      <c r="E116" s="7">
        <v>5000</v>
      </c>
      <c r="F116" s="44"/>
      <c r="G116" s="3">
        <v>1620.0765000000001</v>
      </c>
      <c r="H116" s="3">
        <f t="shared" si="5"/>
        <v>0</v>
      </c>
      <c r="I116" s="2" t="s">
        <v>1357</v>
      </c>
      <c r="J116" s="52" t="s">
        <v>0</v>
      </c>
      <c r="K116" s="5">
        <v>32.526282999999999</v>
      </c>
      <c r="L116" s="4" t="s">
        <v>518</v>
      </c>
      <c r="N116" s="1"/>
      <c r="O116" s="27">
        <v>36</v>
      </c>
      <c r="P116" s="27"/>
      <c r="Q116" s="1" t="s">
        <v>313</v>
      </c>
      <c r="R116" s="2" t="s">
        <v>567</v>
      </c>
      <c r="S116" s="1" t="s">
        <v>520</v>
      </c>
      <c r="T116" s="4" t="s">
        <v>529</v>
      </c>
      <c r="U116" s="4" t="s">
        <v>636</v>
      </c>
      <c r="V116" s="3"/>
      <c r="W116" s="3"/>
      <c r="Y116" s="1"/>
    </row>
    <row r="117" spans="1:25">
      <c r="A117" s="56">
        <f>SUBTOTAL(3,$B$16:B117)</f>
        <v>102</v>
      </c>
      <c r="B117" s="8">
        <v>696244100653</v>
      </c>
      <c r="C117" s="1" t="s">
        <v>223</v>
      </c>
      <c r="D117" s="1" t="s">
        <v>873</v>
      </c>
      <c r="E117" s="7">
        <v>100</v>
      </c>
      <c r="F117" s="44"/>
      <c r="G117" s="3">
        <v>33.694500000000005</v>
      </c>
      <c r="H117" s="3">
        <f t="shared" si="5"/>
        <v>0</v>
      </c>
      <c r="I117" s="2" t="s">
        <v>1357</v>
      </c>
      <c r="J117" s="52" t="s">
        <v>0</v>
      </c>
      <c r="K117" s="5">
        <v>0.93870565999999989</v>
      </c>
      <c r="L117" s="4" t="s">
        <v>522</v>
      </c>
      <c r="M117" s="52">
        <v>6</v>
      </c>
      <c r="N117" s="4" t="s">
        <v>523</v>
      </c>
      <c r="O117" s="27">
        <v>864</v>
      </c>
      <c r="P117" s="27">
        <v>144</v>
      </c>
      <c r="Q117" s="1" t="s">
        <v>310</v>
      </c>
      <c r="R117" s="2" t="s">
        <v>567</v>
      </c>
      <c r="S117" s="2" t="s">
        <v>520</v>
      </c>
      <c r="T117" s="4" t="s">
        <v>529</v>
      </c>
      <c r="U117" s="4" t="s">
        <v>636</v>
      </c>
      <c r="V117" s="3"/>
      <c r="W117" s="3"/>
      <c r="Y117" s="1"/>
    </row>
    <row r="118" spans="1:25" ht="14.45" customHeight="1">
      <c r="A118" s="56">
        <f>SUBTOTAL(3,$B$16:B118)</f>
        <v>103</v>
      </c>
      <c r="B118" s="8">
        <v>696244100677</v>
      </c>
      <c r="C118" s="1" t="s">
        <v>222</v>
      </c>
      <c r="D118" s="1" t="s">
        <v>1185</v>
      </c>
      <c r="E118" s="7">
        <v>545</v>
      </c>
      <c r="F118" s="44"/>
      <c r="G118" s="3">
        <v>169.95300000000003</v>
      </c>
      <c r="H118" s="3">
        <f t="shared" si="5"/>
        <v>0</v>
      </c>
      <c r="I118" s="2" t="s">
        <v>1357</v>
      </c>
      <c r="J118" s="52" t="s">
        <v>0</v>
      </c>
      <c r="K118" s="5">
        <v>4.063295847</v>
      </c>
      <c r="L118" s="4" t="s">
        <v>524</v>
      </c>
      <c r="M118" s="52">
        <v>2</v>
      </c>
      <c r="N118" s="4" t="s">
        <v>525</v>
      </c>
      <c r="O118" s="27">
        <v>140</v>
      </c>
      <c r="P118" s="27">
        <v>70</v>
      </c>
      <c r="Q118" s="1" t="s">
        <v>1161</v>
      </c>
      <c r="R118" s="2" t="s">
        <v>567</v>
      </c>
      <c r="S118" s="2" t="s">
        <v>520</v>
      </c>
      <c r="T118" s="4" t="s">
        <v>529</v>
      </c>
      <c r="U118" s="4" t="s">
        <v>636</v>
      </c>
      <c r="V118" s="3"/>
      <c r="W118" s="3"/>
      <c r="Y118" s="1"/>
    </row>
    <row r="119" spans="1:25" ht="14.45" customHeight="1">
      <c r="A119" s="56">
        <f>SUBTOTAL(3,$B$16:B119)</f>
        <v>104</v>
      </c>
      <c r="B119" s="8">
        <v>696244100424</v>
      </c>
      <c r="C119" s="1" t="s">
        <v>221</v>
      </c>
      <c r="D119" s="1" t="s">
        <v>874</v>
      </c>
      <c r="E119" s="7">
        <v>3700</v>
      </c>
      <c r="F119" s="44"/>
      <c r="G119" s="3">
        <v>1327.5045</v>
      </c>
      <c r="H119" s="3">
        <f t="shared" si="5"/>
        <v>0</v>
      </c>
      <c r="I119" s="2" t="s">
        <v>1357</v>
      </c>
      <c r="J119" s="52" t="s">
        <v>0</v>
      </c>
      <c r="K119" s="5">
        <v>31.78552732</v>
      </c>
      <c r="L119" s="4" t="s">
        <v>518</v>
      </c>
      <c r="N119" s="1"/>
      <c r="O119" s="27">
        <v>36</v>
      </c>
      <c r="P119" s="27"/>
      <c r="Q119" s="1" t="s">
        <v>313</v>
      </c>
      <c r="R119" s="2" t="s">
        <v>567</v>
      </c>
      <c r="S119" s="2" t="s">
        <v>520</v>
      </c>
      <c r="T119" s="4" t="s">
        <v>531</v>
      </c>
      <c r="U119" s="4" t="s">
        <v>636</v>
      </c>
      <c r="V119" s="3"/>
      <c r="W119" s="3"/>
      <c r="Y119" s="1"/>
    </row>
    <row r="120" spans="1:25">
      <c r="A120" s="56">
        <f>SUBTOTAL(3,$B$16:B120)</f>
        <v>105</v>
      </c>
      <c r="B120" s="8">
        <v>696244100547</v>
      </c>
      <c r="C120" s="1" t="s">
        <v>220</v>
      </c>
      <c r="D120" s="1" t="s">
        <v>875</v>
      </c>
      <c r="E120" s="7">
        <v>100</v>
      </c>
      <c r="F120" s="44"/>
      <c r="G120" s="3">
        <v>41.233500000000006</v>
      </c>
      <c r="H120" s="3">
        <f t="shared" si="5"/>
        <v>0</v>
      </c>
      <c r="I120" s="2" t="s">
        <v>1357</v>
      </c>
      <c r="J120" s="52" t="s">
        <v>0</v>
      </c>
      <c r="K120" s="5">
        <v>1.13712236</v>
      </c>
      <c r="L120" s="4" t="s">
        <v>522</v>
      </c>
      <c r="M120" s="52">
        <v>6</v>
      </c>
      <c r="N120" s="4" t="s">
        <v>523</v>
      </c>
      <c r="O120" s="27">
        <v>864</v>
      </c>
      <c r="P120" s="27">
        <v>144</v>
      </c>
      <c r="Q120" s="1" t="s">
        <v>310</v>
      </c>
      <c r="R120" s="2" t="s">
        <v>567</v>
      </c>
      <c r="S120" s="2" t="s">
        <v>520</v>
      </c>
      <c r="T120" s="4" t="s">
        <v>531</v>
      </c>
      <c r="U120" s="4" t="s">
        <v>636</v>
      </c>
      <c r="V120" s="3"/>
      <c r="W120" s="3"/>
      <c r="Y120" s="1"/>
    </row>
    <row r="121" spans="1:25" ht="13.15" customHeight="1">
      <c r="A121" s="56">
        <f>SUBTOTAL(3,$B$16:B121)</f>
        <v>106</v>
      </c>
      <c r="B121" s="8">
        <v>696244100486</v>
      </c>
      <c r="C121" s="1" t="s">
        <v>219</v>
      </c>
      <c r="D121" s="1" t="s">
        <v>1186</v>
      </c>
      <c r="E121" s="7">
        <v>460</v>
      </c>
      <c r="F121" s="44"/>
      <c r="G121" s="3">
        <v>169.95300000000003</v>
      </c>
      <c r="H121" s="3">
        <f t="shared" si="5"/>
        <v>0</v>
      </c>
      <c r="I121" s="2" t="s">
        <v>1357</v>
      </c>
      <c r="J121" s="52" t="s">
        <v>0</v>
      </c>
      <c r="K121" s="5">
        <v>4.4475628560000002</v>
      </c>
      <c r="L121" s="4" t="s">
        <v>524</v>
      </c>
      <c r="M121" s="52">
        <v>2</v>
      </c>
      <c r="N121" s="4" t="s">
        <v>525</v>
      </c>
      <c r="O121" s="27">
        <v>140</v>
      </c>
      <c r="P121" s="27">
        <v>70</v>
      </c>
      <c r="Q121" s="1" t="s">
        <v>1161</v>
      </c>
      <c r="R121" s="2" t="s">
        <v>567</v>
      </c>
      <c r="S121" s="2" t="s">
        <v>520</v>
      </c>
      <c r="T121" s="4" t="s">
        <v>531</v>
      </c>
      <c r="U121" s="4" t="s">
        <v>636</v>
      </c>
      <c r="V121" s="3"/>
      <c r="W121" s="3"/>
      <c r="Y121" s="1"/>
    </row>
    <row r="122" spans="1:25" ht="14.45" customHeight="1">
      <c r="A122" s="56">
        <f>SUBTOTAL(3,$B$16:B122)</f>
        <v>107</v>
      </c>
      <c r="B122" s="8">
        <v>696244100431</v>
      </c>
      <c r="C122" s="1" t="s">
        <v>218</v>
      </c>
      <c r="D122" s="1" t="s">
        <v>876</v>
      </c>
      <c r="E122" s="7">
        <v>2200</v>
      </c>
      <c r="F122" s="44"/>
      <c r="G122" s="3">
        <v>946.66950000000008</v>
      </c>
      <c r="H122" s="3">
        <f t="shared" si="5"/>
        <v>0</v>
      </c>
      <c r="I122" s="2" t="s">
        <v>1357</v>
      </c>
      <c r="J122" s="52" t="s">
        <v>0</v>
      </c>
      <c r="K122" s="5">
        <v>29.37807136</v>
      </c>
      <c r="L122" s="4" t="s">
        <v>518</v>
      </c>
      <c r="N122" s="1"/>
      <c r="O122" s="27">
        <v>36</v>
      </c>
      <c r="P122" s="27"/>
      <c r="Q122" s="1" t="s">
        <v>313</v>
      </c>
      <c r="R122" s="2" t="s">
        <v>567</v>
      </c>
      <c r="S122" s="2" t="s">
        <v>520</v>
      </c>
      <c r="T122" s="45" t="s">
        <v>545</v>
      </c>
      <c r="U122" s="4" t="s">
        <v>636</v>
      </c>
      <c r="V122" s="3"/>
      <c r="W122" s="3"/>
      <c r="Y122" s="1"/>
    </row>
    <row r="123" spans="1:25" ht="13.15" customHeight="1">
      <c r="A123" s="56">
        <f>SUBTOTAL(3,$B$16:B123)</f>
        <v>108</v>
      </c>
      <c r="B123" s="8">
        <v>696244100554</v>
      </c>
      <c r="C123" s="1" t="s">
        <v>217</v>
      </c>
      <c r="D123" s="1" t="s">
        <v>877</v>
      </c>
      <c r="E123" s="7">
        <v>100</v>
      </c>
      <c r="F123" s="44"/>
      <c r="G123" s="3">
        <v>62.086500000000008</v>
      </c>
      <c r="H123" s="3">
        <f t="shared" si="5"/>
        <v>0</v>
      </c>
      <c r="I123" s="2" t="s">
        <v>1357</v>
      </c>
      <c r="J123" s="52" t="s">
        <v>0</v>
      </c>
      <c r="K123" s="5">
        <v>1.6528668799999999</v>
      </c>
      <c r="L123" s="4" t="s">
        <v>533</v>
      </c>
      <c r="M123" s="52">
        <v>6</v>
      </c>
      <c r="N123" s="4" t="s">
        <v>534</v>
      </c>
      <c r="O123" s="27">
        <v>648</v>
      </c>
      <c r="P123" s="27">
        <v>108</v>
      </c>
      <c r="Q123" s="1" t="s">
        <v>311</v>
      </c>
      <c r="R123" s="2" t="s">
        <v>567</v>
      </c>
      <c r="S123" s="2" t="s">
        <v>520</v>
      </c>
      <c r="T123" s="45" t="s">
        <v>545</v>
      </c>
      <c r="U123" s="4" t="s">
        <v>636</v>
      </c>
      <c r="V123" s="3"/>
      <c r="W123" s="3"/>
      <c r="Y123" s="1"/>
    </row>
    <row r="124" spans="1:25" ht="13.15" customHeight="1">
      <c r="A124" s="56">
        <f>SUBTOTAL(3,$B$16:B124)</f>
        <v>109</v>
      </c>
      <c r="B124" s="8">
        <v>696244100493</v>
      </c>
      <c r="C124" s="1" t="s">
        <v>216</v>
      </c>
      <c r="D124" s="1" t="s">
        <v>1187</v>
      </c>
      <c r="E124" s="7">
        <v>295</v>
      </c>
      <c r="F124" s="44"/>
      <c r="G124" s="3">
        <v>169.95300000000003</v>
      </c>
      <c r="H124" s="3">
        <f t="shared" si="5"/>
        <v>0</v>
      </c>
      <c r="I124" s="2" t="s">
        <v>1357</v>
      </c>
      <c r="J124" s="52" t="s">
        <v>0</v>
      </c>
      <c r="K124" s="5">
        <v>4.4211072959999997</v>
      </c>
      <c r="L124" s="4" t="s">
        <v>524</v>
      </c>
      <c r="M124" s="52">
        <v>2</v>
      </c>
      <c r="N124" s="4" t="s">
        <v>525</v>
      </c>
      <c r="O124" s="27">
        <v>140</v>
      </c>
      <c r="P124" s="27">
        <v>70</v>
      </c>
      <c r="Q124" s="1" t="s">
        <v>1161</v>
      </c>
      <c r="R124" s="2" t="s">
        <v>567</v>
      </c>
      <c r="S124" s="2" t="s">
        <v>520</v>
      </c>
      <c r="T124" s="45" t="s">
        <v>545</v>
      </c>
      <c r="U124" s="4" t="s">
        <v>636</v>
      </c>
      <c r="V124" s="3"/>
      <c r="W124" s="3"/>
      <c r="Y124" s="1"/>
    </row>
    <row r="125" spans="1:25" ht="14.45" customHeight="1">
      <c r="A125" s="56">
        <f>SUBTOTAL(3,$B$16:B125)</f>
        <v>110</v>
      </c>
      <c r="B125" s="8">
        <v>696244100448</v>
      </c>
      <c r="C125" s="1" t="s">
        <v>215</v>
      </c>
      <c r="D125" s="1" t="s">
        <v>878</v>
      </c>
      <c r="E125" s="7">
        <v>2000</v>
      </c>
      <c r="F125" s="44"/>
      <c r="G125" s="3">
        <v>1103.8020000000001</v>
      </c>
      <c r="H125" s="3">
        <f t="shared" si="5"/>
        <v>0</v>
      </c>
      <c r="I125" s="2" t="s">
        <v>1357</v>
      </c>
      <c r="J125" s="52" t="s">
        <v>0</v>
      </c>
      <c r="K125" s="5">
        <v>29.439800999999996</v>
      </c>
      <c r="L125" s="4" t="s">
        <v>518</v>
      </c>
      <c r="N125" s="1"/>
      <c r="O125" s="27">
        <v>36</v>
      </c>
      <c r="P125" s="27"/>
      <c r="Q125" s="1" t="s">
        <v>313</v>
      </c>
      <c r="R125" s="2" t="s">
        <v>567</v>
      </c>
      <c r="S125" s="2" t="s">
        <v>520</v>
      </c>
      <c r="T125" s="45" t="s">
        <v>546</v>
      </c>
      <c r="U125" s="4" t="s">
        <v>636</v>
      </c>
      <c r="V125" s="3"/>
      <c r="W125" s="3"/>
      <c r="Y125" s="1"/>
    </row>
    <row r="126" spans="1:25" ht="13.15" customHeight="1">
      <c r="A126" s="56">
        <f>SUBTOTAL(3,$B$16:B126)</f>
        <v>111</v>
      </c>
      <c r="B126" s="8">
        <v>696244100561</v>
      </c>
      <c r="C126" s="1" t="s">
        <v>214</v>
      </c>
      <c r="D126" s="1" t="s">
        <v>879</v>
      </c>
      <c r="E126" s="7">
        <v>100</v>
      </c>
      <c r="F126" s="44"/>
      <c r="G126" s="3">
        <v>72.817499999999995</v>
      </c>
      <c r="H126" s="3">
        <f t="shared" si="5"/>
        <v>0</v>
      </c>
      <c r="I126" s="2" t="s">
        <v>1357</v>
      </c>
      <c r="J126" s="52" t="s">
        <v>0</v>
      </c>
      <c r="K126" s="5">
        <v>1.7829400499999999</v>
      </c>
      <c r="L126" s="4" t="s">
        <v>533</v>
      </c>
      <c r="M126" s="52">
        <v>6</v>
      </c>
      <c r="N126" s="4" t="s">
        <v>534</v>
      </c>
      <c r="O126" s="27">
        <v>648</v>
      </c>
      <c r="P126" s="27">
        <v>108</v>
      </c>
      <c r="Q126" s="1" t="s">
        <v>311</v>
      </c>
      <c r="R126" s="2" t="s">
        <v>567</v>
      </c>
      <c r="S126" s="2" t="s">
        <v>520</v>
      </c>
      <c r="T126" s="45" t="s">
        <v>546</v>
      </c>
      <c r="U126" s="4" t="s">
        <v>636</v>
      </c>
      <c r="V126" s="3"/>
      <c r="W126" s="3"/>
      <c r="Y126" s="1"/>
    </row>
    <row r="127" spans="1:25" ht="13.15" customHeight="1">
      <c r="A127" s="56">
        <f>SUBTOTAL(3,$B$16:B127)</f>
        <v>112</v>
      </c>
      <c r="B127" s="8">
        <v>696244100509</v>
      </c>
      <c r="C127" s="1" t="s">
        <v>213</v>
      </c>
      <c r="D127" s="1" t="s">
        <v>1188</v>
      </c>
      <c r="E127" s="7">
        <v>250</v>
      </c>
      <c r="F127" s="44"/>
      <c r="G127" s="3">
        <v>169.95300000000003</v>
      </c>
      <c r="H127" s="3">
        <f t="shared" si="5"/>
        <v>0</v>
      </c>
      <c r="I127" s="2" t="s">
        <v>1357</v>
      </c>
      <c r="J127" s="52" t="s">
        <v>0</v>
      </c>
      <c r="K127" s="5">
        <v>4.1748501249999999</v>
      </c>
      <c r="L127" s="4" t="s">
        <v>524</v>
      </c>
      <c r="M127" s="52">
        <v>2</v>
      </c>
      <c r="N127" s="4" t="s">
        <v>525</v>
      </c>
      <c r="O127" s="27">
        <v>140</v>
      </c>
      <c r="P127" s="27">
        <v>70</v>
      </c>
      <c r="Q127" s="1" t="s">
        <v>1161</v>
      </c>
      <c r="R127" s="2" t="s">
        <v>567</v>
      </c>
      <c r="S127" s="2" t="s">
        <v>520</v>
      </c>
      <c r="T127" s="45" t="s">
        <v>546</v>
      </c>
      <c r="U127" s="4" t="s">
        <v>636</v>
      </c>
      <c r="V127" s="3"/>
      <c r="W127" s="3"/>
      <c r="Y127" s="1"/>
    </row>
    <row r="128" spans="1:25" ht="14.45" customHeight="1">
      <c r="A128" s="56">
        <f>SUBTOTAL(3,$B$16:B128)</f>
        <v>113</v>
      </c>
      <c r="B128" s="8">
        <v>696244100455</v>
      </c>
      <c r="C128" s="1" t="s">
        <v>212</v>
      </c>
      <c r="D128" s="1" t="s">
        <v>880</v>
      </c>
      <c r="E128" s="7">
        <v>1500</v>
      </c>
      <c r="F128" s="44"/>
      <c r="G128" s="3">
        <v>919.49550000000011</v>
      </c>
      <c r="H128" s="3">
        <f t="shared" si="5"/>
        <v>0</v>
      </c>
      <c r="I128" s="2" t="s">
        <v>1357</v>
      </c>
      <c r="J128" s="52" t="s">
        <v>0</v>
      </c>
      <c r="K128" s="5">
        <v>24.258920499999995</v>
      </c>
      <c r="L128" s="4" t="s">
        <v>518</v>
      </c>
      <c r="N128" s="1"/>
      <c r="O128" s="27">
        <v>36</v>
      </c>
      <c r="P128" s="27"/>
      <c r="Q128" s="1" t="s">
        <v>313</v>
      </c>
      <c r="R128" s="2" t="s">
        <v>567</v>
      </c>
      <c r="S128" s="2" t="s">
        <v>520</v>
      </c>
      <c r="T128" s="45" t="s">
        <v>547</v>
      </c>
      <c r="U128" s="4" t="s">
        <v>636</v>
      </c>
      <c r="V128" s="3"/>
      <c r="W128" s="3"/>
      <c r="Y128" s="1"/>
    </row>
    <row r="129" spans="1:25" ht="13.15" customHeight="1">
      <c r="A129" s="56">
        <f>SUBTOTAL(3,$B$16:B129)</f>
        <v>114</v>
      </c>
      <c r="B129" s="8">
        <v>696244100578</v>
      </c>
      <c r="C129" s="1" t="s">
        <v>211</v>
      </c>
      <c r="D129" s="1" t="s">
        <v>881</v>
      </c>
      <c r="E129" s="7">
        <v>100</v>
      </c>
      <c r="F129" s="44"/>
      <c r="G129" s="3">
        <v>88.546500000000009</v>
      </c>
      <c r="H129" s="3">
        <f t="shared" si="5"/>
        <v>0</v>
      </c>
      <c r="I129" s="2" t="s">
        <v>1357</v>
      </c>
      <c r="J129" s="52" t="s">
        <v>0</v>
      </c>
      <c r="K129" s="5">
        <v>1.9041946999999999</v>
      </c>
      <c r="L129" s="4" t="s">
        <v>533</v>
      </c>
      <c r="M129" s="52">
        <v>6</v>
      </c>
      <c r="N129" s="4" t="s">
        <v>534</v>
      </c>
      <c r="O129" s="27">
        <v>648</v>
      </c>
      <c r="P129" s="27">
        <v>108</v>
      </c>
      <c r="Q129" s="1" t="s">
        <v>311</v>
      </c>
      <c r="R129" s="2" t="s">
        <v>567</v>
      </c>
      <c r="S129" s="2" t="s">
        <v>520</v>
      </c>
      <c r="T129" s="45" t="s">
        <v>547</v>
      </c>
      <c r="U129" s="4" t="s">
        <v>636</v>
      </c>
      <c r="V129" s="3"/>
      <c r="W129" s="3"/>
      <c r="Y129" s="1"/>
    </row>
    <row r="130" spans="1:25" ht="13.15" customHeight="1">
      <c r="A130" s="56">
        <f>SUBTOTAL(3,$B$16:B130)</f>
        <v>115</v>
      </c>
      <c r="B130" s="8">
        <v>696244100516</v>
      </c>
      <c r="C130" s="1" t="s">
        <v>210</v>
      </c>
      <c r="D130" s="1" t="s">
        <v>1189</v>
      </c>
      <c r="E130" s="7">
        <v>210</v>
      </c>
      <c r="F130" s="44"/>
      <c r="G130" s="3">
        <v>169.95300000000003</v>
      </c>
      <c r="H130" s="3">
        <f t="shared" si="5"/>
        <v>0</v>
      </c>
      <c r="I130" s="2" t="s">
        <v>1357</v>
      </c>
      <c r="J130" s="52" t="s">
        <v>0</v>
      </c>
      <c r="K130" s="5">
        <v>3.8695088699999998</v>
      </c>
      <c r="L130" s="4" t="s">
        <v>524</v>
      </c>
      <c r="M130" s="52">
        <v>2</v>
      </c>
      <c r="N130" s="4" t="s">
        <v>525</v>
      </c>
      <c r="O130" s="27">
        <v>140</v>
      </c>
      <c r="P130" s="27">
        <v>70</v>
      </c>
      <c r="Q130" s="1" t="s">
        <v>1161</v>
      </c>
      <c r="R130" s="2" t="s">
        <v>567</v>
      </c>
      <c r="S130" s="2" t="s">
        <v>520</v>
      </c>
      <c r="T130" s="45" t="s">
        <v>547</v>
      </c>
      <c r="U130" s="4" t="s">
        <v>636</v>
      </c>
      <c r="V130" s="3"/>
      <c r="W130" s="3"/>
      <c r="Y130" s="1"/>
    </row>
    <row r="131" spans="1:25" ht="14.45" customHeight="1">
      <c r="A131" s="56">
        <f>SUBTOTAL(3,$B$16:B131)</f>
        <v>116</v>
      </c>
      <c r="B131" s="8">
        <v>696244100462</v>
      </c>
      <c r="C131" s="1" t="s">
        <v>209</v>
      </c>
      <c r="D131" s="1" t="s">
        <v>882</v>
      </c>
      <c r="E131" s="7">
        <v>1000</v>
      </c>
      <c r="F131" s="44"/>
      <c r="G131" s="3">
        <v>788.70749999999998</v>
      </c>
      <c r="H131" s="3">
        <f t="shared" si="5"/>
        <v>0</v>
      </c>
      <c r="I131" s="2" t="s">
        <v>1357</v>
      </c>
      <c r="J131" s="52" t="s">
        <v>0</v>
      </c>
      <c r="K131" s="5">
        <v>21.547225599999997</v>
      </c>
      <c r="L131" s="4" t="s">
        <v>518</v>
      </c>
      <c r="N131" s="1"/>
      <c r="O131" s="27">
        <v>36</v>
      </c>
      <c r="P131" s="27"/>
      <c r="Q131" s="1" t="s">
        <v>313</v>
      </c>
      <c r="R131" s="2" t="s">
        <v>567</v>
      </c>
      <c r="S131" s="2" t="s">
        <v>520</v>
      </c>
      <c r="T131" s="45" t="s">
        <v>549</v>
      </c>
      <c r="U131" s="4" t="s">
        <v>636</v>
      </c>
      <c r="V131" s="3"/>
      <c r="W131" s="3"/>
      <c r="Y131" s="1"/>
    </row>
    <row r="132" spans="1:25" ht="14.45" customHeight="1">
      <c r="A132" s="56">
        <f>SUBTOTAL(3,$B$16:B132)</f>
        <v>117</v>
      </c>
      <c r="B132" s="8">
        <v>696244102015</v>
      </c>
      <c r="C132" s="1" t="s">
        <v>208</v>
      </c>
      <c r="D132" s="1" t="s">
        <v>883</v>
      </c>
      <c r="E132" s="7">
        <v>50</v>
      </c>
      <c r="F132" s="44"/>
      <c r="G132" s="3">
        <v>56.342999999999996</v>
      </c>
      <c r="H132" s="3">
        <f t="shared" si="5"/>
        <v>0</v>
      </c>
      <c r="I132" s="2" t="s">
        <v>1357</v>
      </c>
      <c r="J132" s="52" t="s">
        <v>0</v>
      </c>
      <c r="K132" s="5">
        <v>1.3883112799999999</v>
      </c>
      <c r="L132" s="4" t="s">
        <v>533</v>
      </c>
      <c r="M132" s="52">
        <v>6</v>
      </c>
      <c r="N132" s="4" t="s">
        <v>523</v>
      </c>
      <c r="O132" s="27">
        <v>864</v>
      </c>
      <c r="P132" s="27">
        <v>144</v>
      </c>
      <c r="Q132" s="1" t="s">
        <v>310</v>
      </c>
      <c r="R132" s="2" t="s">
        <v>567</v>
      </c>
      <c r="S132" s="2" t="s">
        <v>520</v>
      </c>
      <c r="T132" s="45" t="s">
        <v>549</v>
      </c>
      <c r="U132" s="4" t="s">
        <v>636</v>
      </c>
      <c r="V132" s="3"/>
      <c r="W132" s="3"/>
      <c r="Y132" s="1"/>
    </row>
    <row r="133" spans="1:25" ht="13.15" customHeight="1">
      <c r="A133" s="56">
        <f>SUBTOTAL(3,$B$16:B133)</f>
        <v>118</v>
      </c>
      <c r="B133" s="8">
        <v>696244100523</v>
      </c>
      <c r="C133" s="1" t="s">
        <v>207</v>
      </c>
      <c r="D133" s="1" t="s">
        <v>1190</v>
      </c>
      <c r="E133" s="7">
        <v>165</v>
      </c>
      <c r="F133" s="44"/>
      <c r="G133" s="3">
        <v>169.95300000000003</v>
      </c>
      <c r="H133" s="3">
        <f t="shared" si="5"/>
        <v>0</v>
      </c>
      <c r="I133" s="2" t="s">
        <v>1357</v>
      </c>
      <c r="J133" s="52" t="s">
        <v>0</v>
      </c>
      <c r="K133" s="5">
        <v>3.9925272239999998</v>
      </c>
      <c r="L133" s="4" t="s">
        <v>524</v>
      </c>
      <c r="M133" s="52">
        <v>2</v>
      </c>
      <c r="N133" s="4" t="s">
        <v>525</v>
      </c>
      <c r="O133" s="27">
        <v>140</v>
      </c>
      <c r="P133" s="27">
        <v>70</v>
      </c>
      <c r="Q133" s="1" t="s">
        <v>1161</v>
      </c>
      <c r="R133" s="2" t="s">
        <v>567</v>
      </c>
      <c r="S133" s="2" t="s">
        <v>520</v>
      </c>
      <c r="T133" s="45" t="s">
        <v>549</v>
      </c>
      <c r="U133" s="4" t="s">
        <v>636</v>
      </c>
      <c r="V133" s="3"/>
      <c r="W133" s="3"/>
      <c r="Y133" s="1"/>
    </row>
    <row r="134" spans="1:25" ht="13.15" customHeight="1">
      <c r="A134" s="56">
        <f>SUBTOTAL(3,$B$16:B134)</f>
        <v>119</v>
      </c>
      <c r="B134" s="47" t="s">
        <v>206</v>
      </c>
      <c r="C134" s="39"/>
      <c r="D134" s="39"/>
      <c r="E134" s="48"/>
      <c r="F134" s="39"/>
      <c r="G134" s="39"/>
      <c r="H134" s="40"/>
      <c r="I134" s="42" t="s">
        <v>1358</v>
      </c>
      <c r="J134" s="195"/>
      <c r="K134" s="43"/>
      <c r="L134" s="39"/>
      <c r="M134" s="60"/>
      <c r="N134" s="39"/>
      <c r="O134" s="42"/>
      <c r="P134" s="42"/>
      <c r="Q134" s="42"/>
      <c r="R134" s="42"/>
      <c r="S134" s="42"/>
      <c r="T134" s="42"/>
      <c r="U134" s="43"/>
      <c r="V134" s="3"/>
      <c r="W134" s="3"/>
      <c r="Y134" s="1"/>
    </row>
    <row r="135" spans="1:25" ht="13.15" customHeight="1">
      <c r="A135" s="56">
        <f>SUBTOTAL(3,$B$16:B135)</f>
        <v>120</v>
      </c>
      <c r="B135" s="8">
        <v>696244203309</v>
      </c>
      <c r="C135" s="1" t="s">
        <v>205</v>
      </c>
      <c r="D135" s="1" t="s">
        <v>776</v>
      </c>
      <c r="E135" s="7">
        <v>2300</v>
      </c>
      <c r="F135" s="44"/>
      <c r="G135" s="3">
        <v>475.57</v>
      </c>
      <c r="H135" s="3">
        <f t="shared" ref="H135:H166" si="6">(ROUND(G135*(1-$E$5)*(1-$G$5)*(1-$H$5),2)*F135)</f>
        <v>0</v>
      </c>
      <c r="I135" s="2" t="s">
        <v>1357</v>
      </c>
      <c r="J135" s="52" t="s">
        <v>0</v>
      </c>
      <c r="K135" s="5">
        <v>22.433486859999995</v>
      </c>
      <c r="L135" s="4" t="s">
        <v>518</v>
      </c>
      <c r="N135" s="1"/>
      <c r="O135" s="27">
        <v>36</v>
      </c>
      <c r="P135" s="27"/>
      <c r="Q135" s="1" t="s">
        <v>309</v>
      </c>
      <c r="R135" s="2" t="s">
        <v>519</v>
      </c>
      <c r="S135" s="2" t="s">
        <v>520</v>
      </c>
      <c r="T135" s="45" t="s">
        <v>569</v>
      </c>
      <c r="U135" s="4" t="s">
        <v>636</v>
      </c>
      <c r="V135" s="3"/>
      <c r="W135" s="3"/>
      <c r="Y135" s="1"/>
    </row>
    <row r="136" spans="1:25" ht="13.15" customHeight="1">
      <c r="A136" s="56">
        <f>SUBTOTAL(3,$B$16:B136)</f>
        <v>121</v>
      </c>
      <c r="B136" s="8">
        <v>696244203323</v>
      </c>
      <c r="C136" s="1" t="s">
        <v>204</v>
      </c>
      <c r="D136" s="1" t="s">
        <v>777</v>
      </c>
      <c r="E136" s="7">
        <v>40</v>
      </c>
      <c r="F136" s="44"/>
      <c r="G136" s="3">
        <v>10.36</v>
      </c>
      <c r="H136" s="3">
        <f t="shared" si="6"/>
        <v>0</v>
      </c>
      <c r="I136" s="2" t="s">
        <v>1357</v>
      </c>
      <c r="J136" s="52" t="s">
        <v>0</v>
      </c>
      <c r="K136" s="5">
        <v>0.74808672799999998</v>
      </c>
      <c r="L136" s="4" t="s">
        <v>522</v>
      </c>
      <c r="M136" s="52">
        <v>6</v>
      </c>
      <c r="N136" s="4" t="s">
        <v>523</v>
      </c>
      <c r="O136" s="27">
        <v>864</v>
      </c>
      <c r="P136" s="27">
        <v>144</v>
      </c>
      <c r="Q136" s="1" t="s">
        <v>310</v>
      </c>
      <c r="R136" s="2" t="s">
        <v>519</v>
      </c>
      <c r="S136" s="2" t="s">
        <v>520</v>
      </c>
      <c r="T136" s="45" t="s">
        <v>569</v>
      </c>
      <c r="U136" s="4" t="s">
        <v>636</v>
      </c>
      <c r="V136" s="3"/>
      <c r="W136" s="3"/>
      <c r="Y136" s="1"/>
    </row>
    <row r="137" spans="1:25" ht="13.15" customHeight="1">
      <c r="A137" s="56">
        <f>SUBTOTAL(3,$B$16:B137)</f>
        <v>122</v>
      </c>
      <c r="B137" s="8">
        <v>696244203347</v>
      </c>
      <c r="C137" s="1" t="s">
        <v>203</v>
      </c>
      <c r="D137" s="1" t="s">
        <v>1191</v>
      </c>
      <c r="E137" s="7">
        <v>282</v>
      </c>
      <c r="F137" s="44"/>
      <c r="G137" s="3">
        <v>70.61</v>
      </c>
      <c r="H137" s="3">
        <f t="shared" si="6"/>
        <v>0</v>
      </c>
      <c r="I137" s="2" t="s">
        <v>1357</v>
      </c>
      <c r="J137" s="52" t="s">
        <v>0</v>
      </c>
      <c r="K137" s="5">
        <v>3.2488614324</v>
      </c>
      <c r="L137" s="4" t="s">
        <v>524</v>
      </c>
      <c r="M137" s="52">
        <v>2</v>
      </c>
      <c r="N137" s="4" t="s">
        <v>525</v>
      </c>
      <c r="O137" s="27">
        <v>140</v>
      </c>
      <c r="P137" s="27">
        <v>70</v>
      </c>
      <c r="Q137" s="1" t="s">
        <v>1161</v>
      </c>
      <c r="R137" s="2" t="s">
        <v>519</v>
      </c>
      <c r="S137" s="2" t="s">
        <v>520</v>
      </c>
      <c r="T137" s="45" t="s">
        <v>569</v>
      </c>
      <c r="U137" s="4" t="s">
        <v>636</v>
      </c>
      <c r="V137" s="3"/>
      <c r="W137" s="3"/>
      <c r="Y137" s="1"/>
    </row>
    <row r="138" spans="1:25" ht="13.15" customHeight="1">
      <c r="A138" s="56">
        <f>SUBTOTAL(3,$B$16:B138)</f>
        <v>123</v>
      </c>
      <c r="B138" s="8">
        <v>696244203361</v>
      </c>
      <c r="C138" s="1" t="s">
        <v>202</v>
      </c>
      <c r="D138" s="1" t="s">
        <v>778</v>
      </c>
      <c r="E138" s="7">
        <v>1600</v>
      </c>
      <c r="F138" s="44"/>
      <c r="G138" s="3">
        <v>361.74</v>
      </c>
      <c r="H138" s="3">
        <f t="shared" si="6"/>
        <v>0</v>
      </c>
      <c r="I138" s="2" t="s">
        <v>1357</v>
      </c>
      <c r="J138" s="52" t="s">
        <v>0</v>
      </c>
      <c r="K138" s="5">
        <v>19.395506719999997</v>
      </c>
      <c r="L138" s="4" t="s">
        <v>518</v>
      </c>
      <c r="N138" s="1"/>
      <c r="O138" s="27">
        <v>36</v>
      </c>
      <c r="P138" s="27"/>
      <c r="Q138" s="1" t="s">
        <v>309</v>
      </c>
      <c r="R138" s="2" t="s">
        <v>519</v>
      </c>
      <c r="S138" s="2" t="s">
        <v>520</v>
      </c>
      <c r="T138" s="45" t="s">
        <v>570</v>
      </c>
      <c r="U138" s="4" t="s">
        <v>636</v>
      </c>
      <c r="V138" s="3"/>
      <c r="W138" s="3"/>
      <c r="Y138" s="1"/>
    </row>
    <row r="139" spans="1:25" ht="13.15" customHeight="1">
      <c r="A139" s="56">
        <f>SUBTOTAL(3,$B$16:B139)</f>
        <v>124</v>
      </c>
      <c r="B139" s="8">
        <v>696244203385</v>
      </c>
      <c r="C139" s="1" t="s">
        <v>201</v>
      </c>
      <c r="D139" s="1" t="s">
        <v>779</v>
      </c>
      <c r="E139" s="7">
        <v>40</v>
      </c>
      <c r="F139" s="44"/>
      <c r="G139" s="3">
        <v>11.36</v>
      </c>
      <c r="H139" s="3">
        <f t="shared" si="6"/>
        <v>0</v>
      </c>
      <c r="I139" s="2" t="s">
        <v>1357</v>
      </c>
      <c r="J139" s="52" t="s">
        <v>0</v>
      </c>
      <c r="K139" s="5">
        <v>0.83186266799999986</v>
      </c>
      <c r="L139" s="4" t="s">
        <v>522</v>
      </c>
      <c r="M139" s="52">
        <v>6</v>
      </c>
      <c r="N139" s="4" t="s">
        <v>523</v>
      </c>
      <c r="O139" s="27">
        <v>864</v>
      </c>
      <c r="P139" s="27">
        <v>144</v>
      </c>
      <c r="Q139" s="1" t="s">
        <v>310</v>
      </c>
      <c r="R139" s="2" t="s">
        <v>519</v>
      </c>
      <c r="S139" s="2" t="s">
        <v>520</v>
      </c>
      <c r="T139" s="45" t="s">
        <v>570</v>
      </c>
      <c r="U139" s="4" t="s">
        <v>636</v>
      </c>
      <c r="V139" s="3"/>
      <c r="W139" s="3"/>
      <c r="Y139" s="1"/>
    </row>
    <row r="140" spans="1:25" ht="13.15" customHeight="1">
      <c r="A140" s="56">
        <f>SUBTOTAL(3,$B$16:B140)</f>
        <v>125</v>
      </c>
      <c r="B140" s="8">
        <v>696244203408</v>
      </c>
      <c r="C140" s="1" t="s">
        <v>200</v>
      </c>
      <c r="D140" s="1" t="s">
        <v>1192</v>
      </c>
      <c r="E140" s="7">
        <v>258</v>
      </c>
      <c r="F140" s="44"/>
      <c r="G140" s="3">
        <v>70.61</v>
      </c>
      <c r="H140" s="3">
        <f t="shared" si="6"/>
        <v>0</v>
      </c>
      <c r="I140" s="2" t="s">
        <v>1357</v>
      </c>
      <c r="J140" s="52" t="s">
        <v>0</v>
      </c>
      <c r="K140" s="5">
        <v>3.5701642085999996</v>
      </c>
      <c r="L140" s="4" t="s">
        <v>524</v>
      </c>
      <c r="M140" s="52">
        <v>2</v>
      </c>
      <c r="N140" s="4" t="s">
        <v>525</v>
      </c>
      <c r="O140" s="27">
        <v>140</v>
      </c>
      <c r="P140" s="27">
        <v>70</v>
      </c>
      <c r="Q140" s="1" t="s">
        <v>1161</v>
      </c>
      <c r="R140" s="2" t="s">
        <v>519</v>
      </c>
      <c r="S140" s="2" t="s">
        <v>520</v>
      </c>
      <c r="T140" s="45" t="s">
        <v>570</v>
      </c>
      <c r="U140" s="4" t="s">
        <v>636</v>
      </c>
      <c r="V140" s="3"/>
      <c r="W140" s="3"/>
      <c r="Y140" s="1"/>
    </row>
    <row r="141" spans="1:25" ht="13.15" customHeight="1">
      <c r="A141" s="56">
        <f>SUBTOTAL(3,$B$16:B141)</f>
        <v>126</v>
      </c>
      <c r="B141" s="8">
        <v>696244203965</v>
      </c>
      <c r="C141" s="1" t="s">
        <v>199</v>
      </c>
      <c r="D141" s="1" t="s">
        <v>780</v>
      </c>
      <c r="E141" s="7">
        <v>1000</v>
      </c>
      <c r="F141" s="44"/>
      <c r="G141" s="3">
        <v>239.25</v>
      </c>
      <c r="H141" s="3">
        <f t="shared" si="6"/>
        <v>0</v>
      </c>
      <c r="I141" s="2" t="s">
        <v>1357</v>
      </c>
      <c r="J141" s="52" t="s">
        <v>0</v>
      </c>
      <c r="K141" s="5">
        <v>14.668779999999998</v>
      </c>
      <c r="L141" s="4" t="s">
        <v>518</v>
      </c>
      <c r="N141" s="1"/>
      <c r="O141" s="27">
        <v>36</v>
      </c>
      <c r="P141" s="27"/>
      <c r="Q141" s="1" t="s">
        <v>309</v>
      </c>
      <c r="R141" s="2" t="s">
        <v>519</v>
      </c>
      <c r="S141" s="2" t="s">
        <v>520</v>
      </c>
      <c r="T141" s="45" t="s">
        <v>545</v>
      </c>
      <c r="U141" s="4" t="s">
        <v>636</v>
      </c>
      <c r="V141" s="3"/>
      <c r="W141" s="3"/>
      <c r="Y141" s="1"/>
    </row>
    <row r="142" spans="1:25" ht="13.15" customHeight="1">
      <c r="A142" s="56">
        <f>SUBTOTAL(3,$B$16:B142)</f>
        <v>127</v>
      </c>
      <c r="B142" s="8">
        <v>696244203989</v>
      </c>
      <c r="C142" s="1" t="s">
        <v>198</v>
      </c>
      <c r="D142" s="1" t="s">
        <v>781</v>
      </c>
      <c r="E142" s="7">
        <v>40</v>
      </c>
      <c r="F142" s="44"/>
      <c r="G142" s="3">
        <v>12.08</v>
      </c>
      <c r="H142" s="3">
        <f t="shared" si="6"/>
        <v>0</v>
      </c>
      <c r="I142" s="2" t="s">
        <v>1357</v>
      </c>
      <c r="J142" s="52" t="s">
        <v>0</v>
      </c>
      <c r="K142" s="5">
        <v>0.91211120000000001</v>
      </c>
      <c r="L142" s="4" t="s">
        <v>522</v>
      </c>
      <c r="M142" s="52">
        <v>6</v>
      </c>
      <c r="N142" s="4" t="s">
        <v>523</v>
      </c>
      <c r="O142" s="27">
        <v>864</v>
      </c>
      <c r="P142" s="27">
        <v>144</v>
      </c>
      <c r="Q142" s="1" t="s">
        <v>310</v>
      </c>
      <c r="R142" s="2" t="s">
        <v>519</v>
      </c>
      <c r="S142" s="2" t="s">
        <v>520</v>
      </c>
      <c r="T142" s="45" t="s">
        <v>545</v>
      </c>
      <c r="U142" s="4" t="s">
        <v>636</v>
      </c>
      <c r="V142" s="3"/>
      <c r="W142" s="3"/>
      <c r="Y142" s="1"/>
    </row>
    <row r="143" spans="1:25" ht="13.15" customHeight="1">
      <c r="A143" s="56">
        <f>SUBTOTAL(3,$B$16:B143)</f>
        <v>128</v>
      </c>
      <c r="B143" s="8">
        <v>696244204009</v>
      </c>
      <c r="C143" s="1" t="s">
        <v>197</v>
      </c>
      <c r="D143" s="1" t="s">
        <v>1193</v>
      </c>
      <c r="E143" s="7">
        <v>240</v>
      </c>
      <c r="F143" s="44"/>
      <c r="G143" s="3">
        <v>70.61</v>
      </c>
      <c r="H143" s="3">
        <f t="shared" si="6"/>
        <v>0</v>
      </c>
      <c r="I143" s="2" t="s">
        <v>1357</v>
      </c>
      <c r="J143" s="52" t="s">
        <v>0</v>
      </c>
      <c r="K143" s="5">
        <v>3.8496671999999998</v>
      </c>
      <c r="L143" s="4" t="s">
        <v>524</v>
      </c>
      <c r="M143" s="52">
        <v>2</v>
      </c>
      <c r="N143" s="4" t="s">
        <v>525</v>
      </c>
      <c r="O143" s="27">
        <v>140</v>
      </c>
      <c r="P143" s="27">
        <v>70</v>
      </c>
      <c r="Q143" s="1" t="s">
        <v>1161</v>
      </c>
      <c r="R143" s="2" t="s">
        <v>519</v>
      </c>
      <c r="S143" s="2" t="s">
        <v>520</v>
      </c>
      <c r="T143" s="45" t="s">
        <v>545</v>
      </c>
      <c r="U143" s="4" t="s">
        <v>636</v>
      </c>
      <c r="V143" s="3"/>
      <c r="W143" s="3"/>
      <c r="Y143" s="1"/>
    </row>
    <row r="144" spans="1:25" ht="13.15" customHeight="1">
      <c r="A144" s="56">
        <f>SUBTOTAL(3,$B$16:B144)</f>
        <v>129</v>
      </c>
      <c r="B144" s="8">
        <v>696244203422</v>
      </c>
      <c r="C144" s="1" t="s">
        <v>196</v>
      </c>
      <c r="D144" s="1" t="s">
        <v>782</v>
      </c>
      <c r="E144" s="7">
        <v>1000</v>
      </c>
      <c r="F144" s="44"/>
      <c r="G144" s="3">
        <v>281.04000000000002</v>
      </c>
      <c r="H144" s="3">
        <f t="shared" si="6"/>
        <v>0</v>
      </c>
      <c r="I144" s="2" t="s">
        <v>1357</v>
      </c>
      <c r="J144" s="52" t="s">
        <v>0</v>
      </c>
      <c r="K144" s="5">
        <v>15.837233899999998</v>
      </c>
      <c r="L144" s="4" t="s">
        <v>518</v>
      </c>
      <c r="N144" s="1"/>
      <c r="O144" s="27">
        <v>36</v>
      </c>
      <c r="P144" s="27"/>
      <c r="Q144" s="1" t="s">
        <v>309</v>
      </c>
      <c r="R144" s="2" t="s">
        <v>519</v>
      </c>
      <c r="S144" s="2" t="s">
        <v>520</v>
      </c>
      <c r="T144" s="45" t="s">
        <v>546</v>
      </c>
      <c r="U144" s="4" t="s">
        <v>636</v>
      </c>
      <c r="V144" s="3"/>
      <c r="W144" s="3"/>
      <c r="Y144" s="1"/>
    </row>
    <row r="145" spans="1:25" ht="13.15" customHeight="1">
      <c r="A145" s="56">
        <f>SUBTOTAL(3,$B$16:B145)</f>
        <v>130</v>
      </c>
      <c r="B145" s="8">
        <v>696244203446</v>
      </c>
      <c r="C145" s="1" t="s">
        <v>195</v>
      </c>
      <c r="D145" s="1" t="s">
        <v>783</v>
      </c>
      <c r="E145" s="7">
        <v>40</v>
      </c>
      <c r="F145" s="44"/>
      <c r="G145" s="3">
        <v>14.25</v>
      </c>
      <c r="H145" s="3">
        <f t="shared" si="6"/>
        <v>0</v>
      </c>
      <c r="I145" s="2" t="s">
        <v>1357</v>
      </c>
      <c r="J145" s="52" t="s">
        <v>0</v>
      </c>
      <c r="K145" s="5">
        <v>0.95884935599999999</v>
      </c>
      <c r="L145" s="4" t="s">
        <v>522</v>
      </c>
      <c r="M145" s="52">
        <v>6</v>
      </c>
      <c r="N145" s="4" t="s">
        <v>523</v>
      </c>
      <c r="O145" s="27">
        <v>864</v>
      </c>
      <c r="P145" s="27">
        <v>144</v>
      </c>
      <c r="Q145" s="1" t="s">
        <v>310</v>
      </c>
      <c r="R145" s="2" t="s">
        <v>519</v>
      </c>
      <c r="S145" s="2" t="s">
        <v>520</v>
      </c>
      <c r="T145" s="45" t="s">
        <v>546</v>
      </c>
      <c r="U145" s="4" t="s">
        <v>636</v>
      </c>
      <c r="V145" s="3"/>
      <c r="W145" s="3"/>
      <c r="Y145" s="1"/>
    </row>
    <row r="146" spans="1:25" ht="13.15" customHeight="1">
      <c r="A146" s="56">
        <f>SUBTOTAL(3,$B$16:B146)</f>
        <v>131</v>
      </c>
      <c r="B146" s="8">
        <v>696244203460</v>
      </c>
      <c r="C146" s="1" t="s">
        <v>194</v>
      </c>
      <c r="D146" s="1" t="s">
        <v>1194</v>
      </c>
      <c r="E146" s="7">
        <v>207</v>
      </c>
      <c r="F146" s="44"/>
      <c r="G146" s="3">
        <v>70.61</v>
      </c>
      <c r="H146" s="3">
        <f t="shared" si="6"/>
        <v>0</v>
      </c>
      <c r="I146" s="2" t="s">
        <v>1357</v>
      </c>
      <c r="J146" s="52" t="s">
        <v>0</v>
      </c>
      <c r="K146" s="5">
        <v>3.6550204173000003</v>
      </c>
      <c r="L146" s="4" t="s">
        <v>524</v>
      </c>
      <c r="M146" s="52">
        <v>2</v>
      </c>
      <c r="N146" s="4" t="s">
        <v>525</v>
      </c>
      <c r="O146" s="27">
        <v>140</v>
      </c>
      <c r="P146" s="27">
        <v>70</v>
      </c>
      <c r="Q146" s="1" t="s">
        <v>1161</v>
      </c>
      <c r="R146" s="2" t="s">
        <v>519</v>
      </c>
      <c r="S146" s="2" t="s">
        <v>520</v>
      </c>
      <c r="T146" s="45" t="s">
        <v>546</v>
      </c>
      <c r="U146" s="4" t="s">
        <v>636</v>
      </c>
      <c r="V146" s="3"/>
      <c r="W146" s="3"/>
      <c r="Y146" s="1"/>
    </row>
    <row r="147" spans="1:25" ht="13.15" customHeight="1">
      <c r="A147" s="56">
        <f>SUBTOTAL(3,$B$16:B147)</f>
        <v>132</v>
      </c>
      <c r="B147" s="8">
        <v>696244201213</v>
      </c>
      <c r="C147" s="1" t="s">
        <v>193</v>
      </c>
      <c r="D147" s="1" t="s">
        <v>784</v>
      </c>
      <c r="E147" s="1">
        <v>800</v>
      </c>
      <c r="F147" s="44"/>
      <c r="G147" s="3">
        <v>228.94</v>
      </c>
      <c r="H147" s="3">
        <f t="shared" si="6"/>
        <v>0</v>
      </c>
      <c r="I147" s="2" t="s">
        <v>1357</v>
      </c>
      <c r="J147" s="52" t="s">
        <v>0</v>
      </c>
      <c r="K147" s="5">
        <v>13.857476159999997</v>
      </c>
      <c r="L147" s="4" t="s">
        <v>518</v>
      </c>
      <c r="N147" s="1"/>
      <c r="O147" s="27">
        <v>36</v>
      </c>
      <c r="P147" s="27"/>
      <c r="Q147" s="1" t="s">
        <v>309</v>
      </c>
      <c r="R147" s="2" t="s">
        <v>519</v>
      </c>
      <c r="S147" s="2" t="s">
        <v>520</v>
      </c>
      <c r="T147" s="45" t="s">
        <v>547</v>
      </c>
      <c r="U147" s="4" t="s">
        <v>636</v>
      </c>
      <c r="V147" s="3"/>
      <c r="W147" s="3"/>
      <c r="Y147" s="1"/>
    </row>
    <row r="148" spans="1:25" ht="13.15" customHeight="1">
      <c r="A148" s="56">
        <f>SUBTOTAL(3,$B$16:B148)</f>
        <v>133</v>
      </c>
      <c r="B148" s="8">
        <v>696244201237</v>
      </c>
      <c r="C148" s="1" t="s">
        <v>192</v>
      </c>
      <c r="D148" s="1" t="s">
        <v>785</v>
      </c>
      <c r="E148" s="1">
        <v>40</v>
      </c>
      <c r="F148" s="44"/>
      <c r="G148" s="3">
        <v>15.12</v>
      </c>
      <c r="H148" s="3">
        <f t="shared" si="6"/>
        <v>0</v>
      </c>
      <c r="I148" s="2" t="s">
        <v>1357</v>
      </c>
      <c r="J148" s="52" t="s">
        <v>0</v>
      </c>
      <c r="K148" s="5">
        <v>1.0038238079999999</v>
      </c>
      <c r="L148" s="4" t="s">
        <v>522</v>
      </c>
      <c r="M148" s="52">
        <v>6</v>
      </c>
      <c r="N148" s="4" t="s">
        <v>523</v>
      </c>
      <c r="O148" s="27">
        <v>864</v>
      </c>
      <c r="P148" s="27">
        <v>144</v>
      </c>
      <c r="Q148" s="1" t="s">
        <v>310</v>
      </c>
      <c r="R148" s="2" t="s">
        <v>519</v>
      </c>
      <c r="S148" s="2" t="s">
        <v>520</v>
      </c>
      <c r="T148" s="45" t="s">
        <v>547</v>
      </c>
      <c r="U148" s="4" t="s">
        <v>636</v>
      </c>
      <c r="V148" s="3"/>
      <c r="W148" s="3"/>
      <c r="Y148" s="1"/>
    </row>
    <row r="149" spans="1:25" ht="13.15" customHeight="1">
      <c r="A149" s="56">
        <f>SUBTOTAL(3,$B$16:B149)</f>
        <v>134</v>
      </c>
      <c r="B149" s="8">
        <v>696244201251</v>
      </c>
      <c r="C149" s="1" t="s">
        <v>191</v>
      </c>
      <c r="D149" s="1" t="s">
        <v>1195</v>
      </c>
      <c r="E149" s="1">
        <v>180</v>
      </c>
      <c r="F149" s="44"/>
      <c r="G149" s="3">
        <v>62.37</v>
      </c>
      <c r="H149" s="3">
        <f t="shared" si="6"/>
        <v>0</v>
      </c>
      <c r="I149" s="2" t="s">
        <v>1357</v>
      </c>
      <c r="J149" s="52" t="s">
        <v>0</v>
      </c>
      <c r="K149" s="5">
        <v>3.4687071359999999</v>
      </c>
      <c r="L149" s="4" t="s">
        <v>524</v>
      </c>
      <c r="M149" s="52">
        <v>2</v>
      </c>
      <c r="N149" s="4" t="s">
        <v>525</v>
      </c>
      <c r="O149" s="27">
        <v>140</v>
      </c>
      <c r="P149" s="27">
        <v>70</v>
      </c>
      <c r="Q149" s="1" t="s">
        <v>1161</v>
      </c>
      <c r="R149" s="2" t="s">
        <v>519</v>
      </c>
      <c r="S149" s="2" t="s">
        <v>520</v>
      </c>
      <c r="T149" s="45" t="s">
        <v>547</v>
      </c>
      <c r="U149" s="4" t="s">
        <v>636</v>
      </c>
      <c r="V149" s="3"/>
      <c r="W149" s="3"/>
      <c r="Y149" s="1"/>
    </row>
    <row r="150" spans="1:25" ht="13.15" customHeight="1">
      <c r="A150" s="56">
        <f>SUBTOTAL(3,$B$16:B150)</f>
        <v>135</v>
      </c>
      <c r="B150" s="8">
        <v>696244202524</v>
      </c>
      <c r="C150" s="1" t="s">
        <v>190</v>
      </c>
      <c r="D150" s="1" t="s">
        <v>786</v>
      </c>
      <c r="E150" s="12">
        <v>1000</v>
      </c>
      <c r="F150" s="44"/>
      <c r="G150" s="3">
        <v>258.70999999999998</v>
      </c>
      <c r="H150" s="3">
        <f t="shared" si="6"/>
        <v>0</v>
      </c>
      <c r="I150" s="2" t="s">
        <v>1357</v>
      </c>
      <c r="J150" s="52" t="s">
        <v>0</v>
      </c>
      <c r="K150" s="5">
        <v>15.109705999999999</v>
      </c>
      <c r="L150" s="4" t="s">
        <v>518</v>
      </c>
      <c r="N150" s="1"/>
      <c r="O150" s="27">
        <v>36</v>
      </c>
      <c r="P150" s="27"/>
      <c r="Q150" s="1" t="s">
        <v>309</v>
      </c>
      <c r="R150" s="2" t="s">
        <v>557</v>
      </c>
      <c r="S150" s="2" t="s">
        <v>520</v>
      </c>
      <c r="T150" s="45" t="s">
        <v>571</v>
      </c>
      <c r="U150" s="4" t="s">
        <v>636</v>
      </c>
      <c r="V150" s="3"/>
      <c r="W150" s="3"/>
      <c r="Y150" s="1"/>
    </row>
    <row r="151" spans="1:25" ht="13.15" customHeight="1">
      <c r="A151" s="56">
        <f>SUBTOTAL(3,$B$16:B151)</f>
        <v>136</v>
      </c>
      <c r="B151" s="8">
        <v>696244202548</v>
      </c>
      <c r="C151" s="1" t="s">
        <v>189</v>
      </c>
      <c r="D151" s="1" t="s">
        <v>787</v>
      </c>
      <c r="E151" s="12">
        <v>40</v>
      </c>
      <c r="F151" s="44"/>
      <c r="G151" s="3">
        <v>12.97</v>
      </c>
      <c r="H151" s="3">
        <f t="shared" si="6"/>
        <v>0</v>
      </c>
      <c r="I151" s="2" t="s">
        <v>1357</v>
      </c>
      <c r="J151" s="52" t="s">
        <v>0</v>
      </c>
      <c r="K151" s="5">
        <v>0.92974824</v>
      </c>
      <c r="L151" s="4" t="s">
        <v>522</v>
      </c>
      <c r="M151" s="52">
        <v>6</v>
      </c>
      <c r="N151" s="4" t="s">
        <v>523</v>
      </c>
      <c r="O151" s="27">
        <v>864</v>
      </c>
      <c r="P151" s="27">
        <v>144</v>
      </c>
      <c r="Q151" s="1" t="s">
        <v>310</v>
      </c>
      <c r="R151" s="2" t="s">
        <v>557</v>
      </c>
      <c r="S151" s="2" t="s">
        <v>520</v>
      </c>
      <c r="T151" s="45" t="s">
        <v>571</v>
      </c>
      <c r="U151" s="4" t="s">
        <v>636</v>
      </c>
      <c r="V151" s="3"/>
      <c r="W151" s="3"/>
      <c r="Y151" s="1"/>
    </row>
    <row r="152" spans="1:25" ht="13.15" customHeight="1">
      <c r="A152" s="56">
        <f>SUBTOTAL(3,$B$16:B152)</f>
        <v>137</v>
      </c>
      <c r="B152" s="8">
        <v>696244202562</v>
      </c>
      <c r="C152" s="1" t="s">
        <v>188</v>
      </c>
      <c r="D152" s="1" t="s">
        <v>1196</v>
      </c>
      <c r="E152" s="12">
        <v>225</v>
      </c>
      <c r="F152" s="44"/>
      <c r="G152" s="3">
        <v>70.61</v>
      </c>
      <c r="H152" s="3">
        <f t="shared" si="6"/>
        <v>0</v>
      </c>
      <c r="I152" s="2" t="s">
        <v>1357</v>
      </c>
      <c r="J152" s="52" t="s">
        <v>0</v>
      </c>
      <c r="K152" s="5">
        <v>3.7504588500000002</v>
      </c>
      <c r="L152" s="4" t="s">
        <v>524</v>
      </c>
      <c r="M152" s="52">
        <v>2</v>
      </c>
      <c r="N152" s="4" t="s">
        <v>525</v>
      </c>
      <c r="O152" s="27">
        <v>140</v>
      </c>
      <c r="P152" s="27">
        <v>70</v>
      </c>
      <c r="Q152" s="1" t="s">
        <v>1161</v>
      </c>
      <c r="R152" s="2" t="s">
        <v>557</v>
      </c>
      <c r="S152" s="2" t="s">
        <v>520</v>
      </c>
      <c r="T152" s="45" t="s">
        <v>571</v>
      </c>
      <c r="U152" s="4" t="s">
        <v>636</v>
      </c>
      <c r="V152" s="3"/>
      <c r="W152" s="3"/>
      <c r="Y152" s="1"/>
    </row>
    <row r="153" spans="1:25" ht="13.15" customHeight="1">
      <c r="A153" s="56">
        <f>SUBTOTAL(3,$B$16:B153)</f>
        <v>138</v>
      </c>
      <c r="B153" s="8">
        <v>696244202647</v>
      </c>
      <c r="C153" s="1" t="s">
        <v>187</v>
      </c>
      <c r="D153" s="1" t="s">
        <v>788</v>
      </c>
      <c r="E153" s="12">
        <v>800</v>
      </c>
      <c r="F153" s="44"/>
      <c r="G153" s="3">
        <v>259.8</v>
      </c>
      <c r="H153" s="3">
        <f t="shared" si="6"/>
        <v>0</v>
      </c>
      <c r="I153" s="2" t="s">
        <v>1357</v>
      </c>
      <c r="J153" s="52" t="s">
        <v>0</v>
      </c>
      <c r="K153" s="5">
        <v>14.051483600000001</v>
      </c>
      <c r="L153" s="4" t="s">
        <v>518</v>
      </c>
      <c r="N153" s="1"/>
      <c r="O153" s="27">
        <v>36</v>
      </c>
      <c r="P153" s="27"/>
      <c r="Q153" s="1" t="s">
        <v>309</v>
      </c>
      <c r="R153" s="2" t="s">
        <v>557</v>
      </c>
      <c r="S153" s="2" t="s">
        <v>520</v>
      </c>
      <c r="T153" s="45" t="s">
        <v>572</v>
      </c>
      <c r="U153" s="4" t="s">
        <v>636</v>
      </c>
      <c r="V153" s="3"/>
      <c r="W153" s="3"/>
      <c r="Y153" s="1"/>
    </row>
    <row r="154" spans="1:25" ht="13.15" customHeight="1">
      <c r="A154" s="56">
        <f>SUBTOTAL(3,$B$16:B154)</f>
        <v>139</v>
      </c>
      <c r="B154" s="8">
        <v>696244202661</v>
      </c>
      <c r="C154" s="1" t="s">
        <v>186</v>
      </c>
      <c r="D154" s="1" t="s">
        <v>789</v>
      </c>
      <c r="E154" s="12">
        <v>40</v>
      </c>
      <c r="F154" s="44"/>
      <c r="G154" s="3">
        <v>16.36</v>
      </c>
      <c r="H154" s="3">
        <f t="shared" si="6"/>
        <v>0</v>
      </c>
      <c r="I154" s="2" t="s">
        <v>1357</v>
      </c>
      <c r="J154" s="52" t="s">
        <v>0</v>
      </c>
      <c r="K154" s="5">
        <v>1.0135241800000001</v>
      </c>
      <c r="L154" s="4" t="s">
        <v>522</v>
      </c>
      <c r="M154" s="52">
        <v>6</v>
      </c>
      <c r="N154" s="4" t="s">
        <v>534</v>
      </c>
      <c r="O154" s="27">
        <v>648</v>
      </c>
      <c r="P154" s="27">
        <v>144</v>
      </c>
      <c r="Q154" s="1" t="s">
        <v>310</v>
      </c>
      <c r="R154" s="2" t="s">
        <v>557</v>
      </c>
      <c r="S154" s="2" t="s">
        <v>520</v>
      </c>
      <c r="T154" s="45" t="s">
        <v>572</v>
      </c>
      <c r="U154" s="4" t="s">
        <v>636</v>
      </c>
      <c r="V154" s="3"/>
      <c r="W154" s="3"/>
      <c r="Y154" s="1"/>
    </row>
    <row r="155" spans="1:25" ht="13.15" customHeight="1">
      <c r="A155" s="56">
        <f>SUBTOTAL(3,$B$16:B155)</f>
        <v>140</v>
      </c>
      <c r="B155" s="8">
        <v>696244202685</v>
      </c>
      <c r="C155" s="1" t="s">
        <v>185</v>
      </c>
      <c r="D155" s="1" t="s">
        <v>1197</v>
      </c>
      <c r="E155" s="12">
        <v>179</v>
      </c>
      <c r="F155" s="44"/>
      <c r="G155" s="3">
        <v>70.61</v>
      </c>
      <c r="H155" s="3">
        <f t="shared" si="6"/>
        <v>0</v>
      </c>
      <c r="I155" s="2" t="s">
        <v>1357</v>
      </c>
      <c r="J155" s="52" t="s">
        <v>0</v>
      </c>
      <c r="K155" s="5">
        <v>3.4965957054999999</v>
      </c>
      <c r="L155" s="4" t="s">
        <v>524</v>
      </c>
      <c r="M155" s="52">
        <v>2</v>
      </c>
      <c r="N155" s="4" t="s">
        <v>525</v>
      </c>
      <c r="O155" s="27">
        <v>140</v>
      </c>
      <c r="P155" s="27">
        <v>70</v>
      </c>
      <c r="Q155" s="1" t="s">
        <v>1161</v>
      </c>
      <c r="R155" s="2" t="s">
        <v>557</v>
      </c>
      <c r="S155" s="2" t="s">
        <v>520</v>
      </c>
      <c r="T155" s="45" t="s">
        <v>572</v>
      </c>
      <c r="U155" s="4" t="s">
        <v>636</v>
      </c>
      <c r="V155" s="3"/>
      <c r="W155" s="3"/>
      <c r="Y155" s="1"/>
    </row>
    <row r="156" spans="1:25" ht="13.15" customHeight="1">
      <c r="A156" s="56">
        <f>SUBTOTAL(3,$B$16:B156)</f>
        <v>141</v>
      </c>
      <c r="B156" s="8">
        <v>696244202708</v>
      </c>
      <c r="C156" s="1" t="s">
        <v>184</v>
      </c>
      <c r="D156" s="1" t="s">
        <v>790</v>
      </c>
      <c r="E156" s="12">
        <v>700</v>
      </c>
      <c r="F156" s="44"/>
      <c r="G156" s="3">
        <v>246.19</v>
      </c>
      <c r="H156" s="3">
        <f t="shared" si="6"/>
        <v>0</v>
      </c>
      <c r="I156" s="2" t="s">
        <v>1357</v>
      </c>
      <c r="J156" s="52" t="s">
        <v>0</v>
      </c>
      <c r="K156" s="5">
        <v>14.172738249999998</v>
      </c>
      <c r="L156" s="4" t="s">
        <v>518</v>
      </c>
      <c r="N156" s="1"/>
      <c r="O156" s="27">
        <v>36</v>
      </c>
      <c r="P156" s="27"/>
      <c r="Q156" s="1" t="s">
        <v>309</v>
      </c>
      <c r="R156" s="2" t="s">
        <v>557</v>
      </c>
      <c r="S156" s="2" t="s">
        <v>520</v>
      </c>
      <c r="T156" s="45" t="s">
        <v>573</v>
      </c>
      <c r="U156" s="4" t="s">
        <v>636</v>
      </c>
      <c r="V156" s="3"/>
      <c r="W156" s="3"/>
      <c r="Y156" s="1"/>
    </row>
    <row r="157" spans="1:25" ht="13.15" customHeight="1">
      <c r="A157" s="56">
        <f>SUBTOTAL(3,$B$16:B157)</f>
        <v>142</v>
      </c>
      <c r="B157" s="8">
        <v>696244202722</v>
      </c>
      <c r="C157" s="1" t="s">
        <v>183</v>
      </c>
      <c r="D157" s="1" t="s">
        <v>791</v>
      </c>
      <c r="E157" s="12">
        <v>40</v>
      </c>
      <c r="F157" s="44"/>
      <c r="G157" s="3">
        <v>17.690000000000001</v>
      </c>
      <c r="H157" s="3">
        <f t="shared" si="6"/>
        <v>0</v>
      </c>
      <c r="I157" s="2" t="s">
        <v>1357</v>
      </c>
      <c r="J157" s="52" t="s">
        <v>0</v>
      </c>
      <c r="K157" s="5">
        <v>1.1105279000000001</v>
      </c>
      <c r="L157" s="4" t="s">
        <v>522</v>
      </c>
      <c r="M157" s="52">
        <v>6</v>
      </c>
      <c r="N157" s="4" t="s">
        <v>523</v>
      </c>
      <c r="O157" s="27">
        <v>864</v>
      </c>
      <c r="P157" s="27">
        <v>144</v>
      </c>
      <c r="Q157" s="1" t="s">
        <v>310</v>
      </c>
      <c r="R157" s="2" t="s">
        <v>519</v>
      </c>
      <c r="S157" s="2" t="s">
        <v>520</v>
      </c>
      <c r="T157" s="45" t="s">
        <v>573</v>
      </c>
      <c r="U157" s="4" t="s">
        <v>636</v>
      </c>
      <c r="V157" s="3"/>
      <c r="W157" s="3"/>
      <c r="Y157" s="1"/>
    </row>
    <row r="158" spans="1:25" ht="13.15" customHeight="1">
      <c r="A158" s="56">
        <f>SUBTOTAL(3,$B$16:B158)</f>
        <v>143</v>
      </c>
      <c r="B158" s="8">
        <v>696244202746</v>
      </c>
      <c r="C158" s="1" t="s">
        <v>182</v>
      </c>
      <c r="D158" s="1" t="s">
        <v>1198</v>
      </c>
      <c r="E158" s="12">
        <v>166</v>
      </c>
      <c r="F158" s="44"/>
      <c r="G158" s="3">
        <v>70.61</v>
      </c>
      <c r="H158" s="3">
        <f t="shared" si="6"/>
        <v>0</v>
      </c>
      <c r="I158" s="2" t="s">
        <v>1357</v>
      </c>
      <c r="J158" s="52" t="s">
        <v>0</v>
      </c>
      <c r="K158" s="5">
        <v>3.6942407849999999</v>
      </c>
      <c r="L158" s="4" t="s">
        <v>524</v>
      </c>
      <c r="M158" s="52">
        <v>2</v>
      </c>
      <c r="N158" s="4" t="s">
        <v>525</v>
      </c>
      <c r="O158" s="27">
        <v>140</v>
      </c>
      <c r="P158" s="27">
        <v>70</v>
      </c>
      <c r="Q158" s="1" t="s">
        <v>1161</v>
      </c>
      <c r="R158" s="2" t="s">
        <v>557</v>
      </c>
      <c r="S158" s="2" t="s">
        <v>520</v>
      </c>
      <c r="T158" s="45" t="s">
        <v>573</v>
      </c>
      <c r="U158" s="4" t="s">
        <v>636</v>
      </c>
      <c r="V158" s="3"/>
      <c r="W158" s="3"/>
      <c r="Y158" s="1"/>
    </row>
    <row r="159" spans="1:25" ht="13.15" customHeight="1">
      <c r="A159" s="56">
        <f>SUBTOTAL(3,$B$16:B159)</f>
        <v>144</v>
      </c>
      <c r="B159" s="8">
        <v>696244202760</v>
      </c>
      <c r="C159" s="1" t="s">
        <v>695</v>
      </c>
      <c r="D159" s="1" t="s">
        <v>792</v>
      </c>
      <c r="E159" s="12">
        <v>700</v>
      </c>
      <c r="F159" s="44"/>
      <c r="G159" s="3">
        <v>246.19</v>
      </c>
      <c r="H159" s="3">
        <f t="shared" si="6"/>
        <v>0</v>
      </c>
      <c r="I159" s="2" t="s">
        <v>1357</v>
      </c>
      <c r="J159" s="52" t="s">
        <v>0</v>
      </c>
      <c r="K159" s="5">
        <v>16.733113960690002</v>
      </c>
      <c r="L159" s="4" t="s">
        <v>518</v>
      </c>
      <c r="N159" s="1"/>
      <c r="O159" s="27">
        <v>36</v>
      </c>
      <c r="P159" s="27"/>
      <c r="Q159" s="1" t="s">
        <v>309</v>
      </c>
      <c r="R159" s="2" t="s">
        <v>557</v>
      </c>
      <c r="S159" s="2" t="s">
        <v>520</v>
      </c>
      <c r="T159" s="45" t="s">
        <v>678</v>
      </c>
      <c r="U159" s="4" t="s">
        <v>636</v>
      </c>
      <c r="V159" s="3"/>
      <c r="W159" s="3"/>
      <c r="Y159" s="1"/>
    </row>
    <row r="160" spans="1:25" ht="13.15" customHeight="1">
      <c r="A160" s="56">
        <f>SUBTOTAL(3,$B$16:B160)</f>
        <v>145</v>
      </c>
      <c r="B160" s="8">
        <v>696244202784</v>
      </c>
      <c r="C160" s="1" t="s">
        <v>696</v>
      </c>
      <c r="D160" s="1" t="s">
        <v>793</v>
      </c>
      <c r="E160" s="12">
        <v>40</v>
      </c>
      <c r="F160" s="44"/>
      <c r="G160" s="3">
        <v>17.690000000000001</v>
      </c>
      <c r="H160" s="3">
        <f t="shared" si="6"/>
        <v>0</v>
      </c>
      <c r="I160" s="2" t="s">
        <v>1357</v>
      </c>
      <c r="J160" s="52" t="s">
        <v>0</v>
      </c>
      <c r="K160" s="5">
        <v>1.256835083468</v>
      </c>
      <c r="L160" s="4" t="s">
        <v>533</v>
      </c>
      <c r="M160" s="52">
        <v>6</v>
      </c>
      <c r="N160" s="4" t="s">
        <v>534</v>
      </c>
      <c r="O160" s="27">
        <v>648</v>
      </c>
      <c r="P160" s="27">
        <v>144</v>
      </c>
      <c r="Q160" s="1" t="s">
        <v>310</v>
      </c>
      <c r="R160" s="2" t="s">
        <v>519</v>
      </c>
      <c r="S160" s="2" t="s">
        <v>520</v>
      </c>
      <c r="T160" s="45" t="s">
        <v>678</v>
      </c>
      <c r="U160" s="4" t="s">
        <v>636</v>
      </c>
      <c r="V160" s="3"/>
      <c r="W160" s="3"/>
      <c r="Y160" s="1"/>
    </row>
    <row r="161" spans="1:39" ht="13.15" customHeight="1">
      <c r="A161" s="56">
        <f>SUBTOTAL(3,$B$16:B161)</f>
        <v>146</v>
      </c>
      <c r="B161" s="8">
        <v>696244202807</v>
      </c>
      <c r="C161" s="1" t="s">
        <v>697</v>
      </c>
      <c r="D161" s="1" t="s">
        <v>1199</v>
      </c>
      <c r="E161" s="12">
        <v>144</v>
      </c>
      <c r="F161" s="44"/>
      <c r="G161" s="3">
        <v>70.61</v>
      </c>
      <c r="H161" s="3">
        <f t="shared" si="6"/>
        <v>0</v>
      </c>
      <c r="I161" s="2" t="s">
        <v>1357</v>
      </c>
      <c r="J161" s="52" t="s">
        <v>0</v>
      </c>
      <c r="K161" s="5">
        <v>3.8208063004847999</v>
      </c>
      <c r="L161" s="4" t="s">
        <v>522</v>
      </c>
      <c r="M161" s="52">
        <v>2</v>
      </c>
      <c r="N161" s="4" t="s">
        <v>523</v>
      </c>
      <c r="O161" s="27">
        <v>864</v>
      </c>
      <c r="P161" s="27">
        <v>70</v>
      </c>
      <c r="Q161" s="1" t="s">
        <v>1161</v>
      </c>
      <c r="R161" s="2" t="s">
        <v>557</v>
      </c>
      <c r="S161" s="2" t="s">
        <v>520</v>
      </c>
      <c r="T161" s="45" t="s">
        <v>678</v>
      </c>
      <c r="U161" s="4" t="s">
        <v>636</v>
      </c>
      <c r="V161" s="3"/>
      <c r="W161" s="3"/>
      <c r="Y161" s="1"/>
    </row>
    <row r="162" spans="1:39" ht="13.15" customHeight="1">
      <c r="A162" s="56">
        <f>SUBTOTAL(3,$B$16:B162)</f>
        <v>147</v>
      </c>
      <c r="B162" s="8">
        <v>696244202883</v>
      </c>
      <c r="C162" s="1" t="s">
        <v>181</v>
      </c>
      <c r="D162" s="1" t="s">
        <v>794</v>
      </c>
      <c r="E162" s="12">
        <v>700</v>
      </c>
      <c r="F162" s="44"/>
      <c r="G162" s="3">
        <v>288.94</v>
      </c>
      <c r="H162" s="3">
        <f t="shared" si="6"/>
        <v>0</v>
      </c>
      <c r="I162" s="2" t="s">
        <v>1357</v>
      </c>
      <c r="J162" s="52" t="s">
        <v>0</v>
      </c>
      <c r="K162" s="5">
        <v>17.413544349999999</v>
      </c>
      <c r="L162" s="4" t="s">
        <v>518</v>
      </c>
      <c r="N162" s="1"/>
      <c r="O162" s="27">
        <v>36</v>
      </c>
      <c r="P162" s="27"/>
      <c r="Q162" s="1" t="s">
        <v>309</v>
      </c>
      <c r="R162" s="2" t="s">
        <v>557</v>
      </c>
      <c r="S162" s="2" t="s">
        <v>520</v>
      </c>
      <c r="T162" s="45" t="s">
        <v>574</v>
      </c>
      <c r="U162" s="4" t="s">
        <v>636</v>
      </c>
      <c r="V162" s="3"/>
      <c r="W162" s="3"/>
      <c r="Y162" s="1"/>
    </row>
    <row r="163" spans="1:39" ht="13.15" customHeight="1">
      <c r="A163" s="56">
        <f>SUBTOTAL(3,$B$16:B163)</f>
        <v>148</v>
      </c>
      <c r="B163" s="8">
        <v>696244202906</v>
      </c>
      <c r="C163" s="1" t="s">
        <v>180</v>
      </c>
      <c r="D163" s="1" t="s">
        <v>795</v>
      </c>
      <c r="E163" s="12">
        <v>40</v>
      </c>
      <c r="F163" s="44"/>
      <c r="G163" s="3">
        <v>20.74</v>
      </c>
      <c r="H163" s="3">
        <f t="shared" si="6"/>
        <v>0</v>
      </c>
      <c r="I163" s="2" t="s">
        <v>1357</v>
      </c>
      <c r="J163" s="52" t="s">
        <v>0</v>
      </c>
      <c r="K163" s="5">
        <v>1.29571682</v>
      </c>
      <c r="L163" s="4" t="s">
        <v>533</v>
      </c>
      <c r="M163" s="52">
        <v>6</v>
      </c>
      <c r="N163" s="4" t="s">
        <v>534</v>
      </c>
      <c r="O163" s="27">
        <v>648</v>
      </c>
      <c r="P163" s="27">
        <v>108</v>
      </c>
      <c r="Q163" s="1" t="s">
        <v>311</v>
      </c>
      <c r="R163" s="2" t="s">
        <v>557</v>
      </c>
      <c r="S163" s="2" t="s">
        <v>520</v>
      </c>
      <c r="T163" s="45" t="s">
        <v>574</v>
      </c>
      <c r="U163" s="4" t="s">
        <v>636</v>
      </c>
      <c r="V163" s="3"/>
      <c r="W163" s="3"/>
      <c r="Y163" s="1"/>
    </row>
    <row r="164" spans="1:39" ht="13.15" customHeight="1">
      <c r="A164" s="56">
        <f>SUBTOTAL(3,$B$16:B164)</f>
        <v>149</v>
      </c>
      <c r="B164" s="8">
        <v>696244202920</v>
      </c>
      <c r="C164" s="1" t="s">
        <v>179</v>
      </c>
      <c r="D164" s="1" t="s">
        <v>1200</v>
      </c>
      <c r="E164" s="12">
        <v>131</v>
      </c>
      <c r="F164" s="44"/>
      <c r="G164" s="3">
        <v>62.37</v>
      </c>
      <c r="H164" s="3">
        <f t="shared" si="6"/>
        <v>0</v>
      </c>
      <c r="I164" s="2" t="s">
        <v>1357</v>
      </c>
      <c r="J164" s="52" t="s">
        <v>0</v>
      </c>
      <c r="K164" s="5">
        <v>3.6641475854999994</v>
      </c>
      <c r="L164" s="4" t="s">
        <v>524</v>
      </c>
      <c r="M164" s="52">
        <v>2</v>
      </c>
      <c r="N164" s="4" t="s">
        <v>525</v>
      </c>
      <c r="O164" s="27">
        <v>140</v>
      </c>
      <c r="P164" s="27">
        <v>70</v>
      </c>
      <c r="Q164" s="1" t="s">
        <v>1161</v>
      </c>
      <c r="R164" s="2" t="s">
        <v>557</v>
      </c>
      <c r="S164" s="2" t="s">
        <v>520</v>
      </c>
      <c r="T164" s="45" t="s">
        <v>574</v>
      </c>
      <c r="U164" s="4" t="s">
        <v>636</v>
      </c>
      <c r="V164" s="3"/>
      <c r="W164" s="3"/>
      <c r="Y164" s="1"/>
    </row>
    <row r="165" spans="1:39" ht="13.15" customHeight="1">
      <c r="A165" s="56">
        <f>SUBTOTAL(3,$B$16:B165)</f>
        <v>150</v>
      </c>
      <c r="B165" s="8">
        <v>696244202944</v>
      </c>
      <c r="C165" s="1" t="s">
        <v>178</v>
      </c>
      <c r="D165" s="1" t="s">
        <v>796</v>
      </c>
      <c r="E165" s="12">
        <v>400</v>
      </c>
      <c r="F165" s="44"/>
      <c r="G165" s="3">
        <v>201.25</v>
      </c>
      <c r="H165" s="3">
        <f t="shared" si="6"/>
        <v>0</v>
      </c>
      <c r="I165" s="2" t="s">
        <v>1357</v>
      </c>
      <c r="J165" s="52" t="s">
        <v>0</v>
      </c>
      <c r="K165" s="5">
        <v>11.20310164</v>
      </c>
      <c r="L165" s="4" t="s">
        <v>518</v>
      </c>
      <c r="N165" s="1"/>
      <c r="O165" s="27">
        <v>36</v>
      </c>
      <c r="P165" s="27"/>
      <c r="Q165" s="1" t="s">
        <v>309</v>
      </c>
      <c r="R165" s="2" t="s">
        <v>557</v>
      </c>
      <c r="S165" s="2" t="s">
        <v>520</v>
      </c>
      <c r="T165" s="45" t="s">
        <v>575</v>
      </c>
      <c r="U165" s="4" t="s">
        <v>636</v>
      </c>
      <c r="V165" s="3"/>
      <c r="W165" s="3"/>
      <c r="Y165" s="1"/>
    </row>
    <row r="166" spans="1:39" ht="13.15" customHeight="1">
      <c r="A166" s="56">
        <f>SUBTOTAL(3,$B$16:B166)</f>
        <v>151</v>
      </c>
      <c r="B166" s="8">
        <v>696244202968</v>
      </c>
      <c r="C166" s="1" t="s">
        <v>177</v>
      </c>
      <c r="D166" s="1" t="s">
        <v>797</v>
      </c>
      <c r="E166" s="12">
        <v>40</v>
      </c>
      <c r="F166" s="44"/>
      <c r="G166" s="3">
        <v>25.86</v>
      </c>
      <c r="H166" s="3">
        <f t="shared" si="6"/>
        <v>0</v>
      </c>
      <c r="I166" s="2" t="s">
        <v>1357</v>
      </c>
      <c r="J166" s="52" t="s">
        <v>0</v>
      </c>
      <c r="K166" s="5">
        <v>1.3592101639999998</v>
      </c>
      <c r="L166" s="4" t="s">
        <v>533</v>
      </c>
      <c r="M166" s="52">
        <v>6</v>
      </c>
      <c r="N166" s="4" t="s">
        <v>534</v>
      </c>
      <c r="O166" s="27">
        <v>648</v>
      </c>
      <c r="P166" s="27">
        <v>108</v>
      </c>
      <c r="Q166" s="1" t="s">
        <v>311</v>
      </c>
      <c r="R166" s="2" t="s">
        <v>557</v>
      </c>
      <c r="S166" s="2" t="s">
        <v>520</v>
      </c>
      <c r="T166" s="45" t="s">
        <v>575</v>
      </c>
      <c r="U166" s="4" t="s">
        <v>636</v>
      </c>
      <c r="V166" s="3"/>
      <c r="W166" s="3"/>
      <c r="Y166" s="1"/>
    </row>
    <row r="167" spans="1:39" ht="13.15" customHeight="1">
      <c r="A167" s="56">
        <f>SUBTOTAL(3,$B$16:B167)</f>
        <v>152</v>
      </c>
      <c r="B167" s="8">
        <v>696244202982</v>
      </c>
      <c r="C167" s="1" t="s">
        <v>176</v>
      </c>
      <c r="D167" s="1" t="s">
        <v>1201</v>
      </c>
      <c r="E167" s="12">
        <v>107</v>
      </c>
      <c r="F167" s="44"/>
      <c r="G167" s="3">
        <v>62.37</v>
      </c>
      <c r="H167" s="3">
        <f t="shared" ref="H167:H211" si="7">(ROUND(G167*(1-$E$5)*(1-$G$5)*(1-$H$5),2)*F167)</f>
        <v>0</v>
      </c>
      <c r="I167" s="2" t="s">
        <v>1357</v>
      </c>
      <c r="J167" s="52" t="s">
        <v>0</v>
      </c>
      <c r="K167" s="5">
        <v>3.2863621887000001</v>
      </c>
      <c r="L167" s="4" t="s">
        <v>524</v>
      </c>
      <c r="M167" s="52">
        <v>2</v>
      </c>
      <c r="N167" s="4" t="s">
        <v>525</v>
      </c>
      <c r="O167" s="27">
        <v>140</v>
      </c>
      <c r="P167" s="27">
        <v>70</v>
      </c>
      <c r="Q167" s="1" t="s">
        <v>1161</v>
      </c>
      <c r="R167" s="2" t="s">
        <v>557</v>
      </c>
      <c r="S167" s="2" t="s">
        <v>520</v>
      </c>
      <c r="T167" s="45" t="s">
        <v>575</v>
      </c>
      <c r="U167" s="4" t="s">
        <v>636</v>
      </c>
      <c r="V167" s="3"/>
      <c r="W167" s="3"/>
      <c r="Y167" s="1"/>
    </row>
    <row r="168" spans="1:39" ht="14.45" customHeight="1">
      <c r="A168" s="56">
        <f>SUBTOTAL(3,$B$16:B168)</f>
        <v>153</v>
      </c>
      <c r="B168" s="8">
        <v>696244200018</v>
      </c>
      <c r="C168" s="1" t="s">
        <v>175</v>
      </c>
      <c r="D168" s="1" t="s">
        <v>798</v>
      </c>
      <c r="E168" s="7">
        <v>600</v>
      </c>
      <c r="F168" s="44"/>
      <c r="G168" s="3">
        <v>281.09159999999997</v>
      </c>
      <c r="H168" s="3">
        <f t="shared" si="7"/>
        <v>0</v>
      </c>
      <c r="I168" s="2" t="s">
        <v>1359</v>
      </c>
      <c r="J168" s="52" t="s">
        <v>0</v>
      </c>
      <c r="K168" s="5">
        <v>18.319647279999998</v>
      </c>
      <c r="L168" s="4" t="s">
        <v>518</v>
      </c>
      <c r="N168" s="1"/>
      <c r="O168" s="27">
        <v>36</v>
      </c>
      <c r="P168" s="27"/>
      <c r="Q168" s="1" t="s">
        <v>309</v>
      </c>
      <c r="R168" s="2" t="s">
        <v>557</v>
      </c>
      <c r="S168" s="2" t="s">
        <v>520</v>
      </c>
      <c r="T168" s="45" t="s">
        <v>576</v>
      </c>
      <c r="U168" s="4" t="s">
        <v>637</v>
      </c>
      <c r="V168" s="3"/>
      <c r="W168" s="3"/>
      <c r="Y168" s="1"/>
    </row>
    <row r="169" spans="1:39" ht="13.15" customHeight="1">
      <c r="A169" s="56">
        <f>SUBTOTAL(3,$B$16:B169)</f>
        <v>154</v>
      </c>
      <c r="B169" s="8">
        <v>696244200131</v>
      </c>
      <c r="C169" s="1" t="s">
        <v>174</v>
      </c>
      <c r="D169" s="1" t="s">
        <v>799</v>
      </c>
      <c r="E169" s="7">
        <v>40</v>
      </c>
      <c r="F169" s="44"/>
      <c r="G169" s="3">
        <v>25.448999999999998</v>
      </c>
      <c r="H169" s="3">
        <f t="shared" si="7"/>
        <v>0</v>
      </c>
      <c r="I169" s="2" t="s">
        <v>1359</v>
      </c>
      <c r="J169" s="52" t="s">
        <v>0</v>
      </c>
      <c r="K169" s="5">
        <v>1.5082431519999999</v>
      </c>
      <c r="L169" s="4" t="s">
        <v>533</v>
      </c>
      <c r="M169" s="52">
        <v>6</v>
      </c>
      <c r="N169" s="4" t="s">
        <v>534</v>
      </c>
      <c r="O169" s="27">
        <v>648</v>
      </c>
      <c r="P169" s="27">
        <v>108</v>
      </c>
      <c r="Q169" s="1" t="s">
        <v>311</v>
      </c>
      <c r="R169" s="2" t="s">
        <v>557</v>
      </c>
      <c r="S169" s="2" t="s">
        <v>520</v>
      </c>
      <c r="T169" s="45" t="s">
        <v>576</v>
      </c>
      <c r="U169" s="4" t="s">
        <v>637</v>
      </c>
      <c r="V169" s="3"/>
      <c r="W169" s="3"/>
      <c r="Y169" s="1"/>
    </row>
    <row r="170" spans="1:39" ht="13.15" customHeight="1">
      <c r="A170" s="56">
        <f>SUBTOTAL(3,$B$16:B170)</f>
        <v>155</v>
      </c>
      <c r="B170" s="8">
        <v>696244201282</v>
      </c>
      <c r="C170" s="1" t="s">
        <v>919</v>
      </c>
      <c r="D170" s="1" t="s">
        <v>1202</v>
      </c>
      <c r="E170" s="7">
        <v>100</v>
      </c>
      <c r="F170" s="6"/>
      <c r="G170" s="3">
        <v>51.907800000000002</v>
      </c>
      <c r="H170" s="3">
        <f t="shared" si="7"/>
        <v>0</v>
      </c>
      <c r="I170" s="2" t="s">
        <v>1359</v>
      </c>
      <c r="J170" s="52" t="s">
        <v>0</v>
      </c>
      <c r="K170" s="5">
        <v>3.4881078800000003</v>
      </c>
      <c r="L170" s="4" t="s">
        <v>533</v>
      </c>
      <c r="M170" s="2">
        <v>2</v>
      </c>
      <c r="N170" s="4" t="s">
        <v>534</v>
      </c>
      <c r="O170" s="27">
        <v>140</v>
      </c>
      <c r="P170" s="27">
        <f>O170/M170</f>
        <v>70</v>
      </c>
      <c r="Q170" s="1" t="s">
        <v>1161</v>
      </c>
      <c r="R170" s="2" t="s">
        <v>557</v>
      </c>
      <c r="S170" s="2" t="s">
        <v>520</v>
      </c>
      <c r="T170" s="45" t="s">
        <v>576</v>
      </c>
      <c r="U170" s="4" t="s">
        <v>637</v>
      </c>
      <c r="V170" s="3"/>
      <c r="Y170" s="1"/>
      <c r="AE170" s="130"/>
      <c r="AF170" s="131"/>
      <c r="AH170" s="132"/>
    </row>
    <row r="171" spans="1:39">
      <c r="A171" s="56">
        <f>SUBTOTAL(3,$B$16:B171)</f>
        <v>156</v>
      </c>
      <c r="B171" s="8">
        <v>696244200285</v>
      </c>
      <c r="C171" s="1" t="s">
        <v>1100</v>
      </c>
      <c r="D171" s="1" t="s">
        <v>1101</v>
      </c>
      <c r="E171" s="1">
        <v>10</v>
      </c>
      <c r="F171" s="6"/>
      <c r="G171" s="3">
        <v>13.821000000000002</v>
      </c>
      <c r="H171" s="3">
        <f>(ROUND(G171*(1-$E$5)*(1-$G$5)*(1-$H$5),2)*F171)</f>
        <v>0</v>
      </c>
      <c r="I171" s="204"/>
      <c r="J171" s="52" t="s">
        <v>0</v>
      </c>
      <c r="K171" s="5">
        <v>0.29231078799999999</v>
      </c>
      <c r="M171" s="165"/>
      <c r="N171" s="1"/>
      <c r="O171" s="27"/>
      <c r="P171" s="27"/>
      <c r="R171" s="2" t="s">
        <v>519</v>
      </c>
      <c r="S171" s="2" t="s">
        <v>520</v>
      </c>
      <c r="U171" s="4" t="s">
        <v>681</v>
      </c>
      <c r="V171" s="3"/>
      <c r="Y171" s="1"/>
      <c r="AF171" s="131"/>
      <c r="AH171" s="132"/>
    </row>
    <row r="172" spans="1:39" ht="13.15" customHeight="1">
      <c r="A172" s="56">
        <f>SUBTOTAL(3,$B$16:B172)</f>
        <v>157</v>
      </c>
      <c r="B172" s="8">
        <v>696244201398</v>
      </c>
      <c r="C172" s="1" t="s">
        <v>173</v>
      </c>
      <c r="D172" s="1" t="s">
        <v>800</v>
      </c>
      <c r="E172" s="1">
        <v>500</v>
      </c>
      <c r="F172" s="44"/>
      <c r="G172" s="3">
        <v>285.50820000000004</v>
      </c>
      <c r="H172" s="3">
        <f t="shared" si="7"/>
        <v>0</v>
      </c>
      <c r="I172" s="2" t="s">
        <v>1359</v>
      </c>
      <c r="J172" s="52" t="s">
        <v>0</v>
      </c>
      <c r="K172" s="5">
        <v>18.405627849999995</v>
      </c>
      <c r="L172" s="4" t="s">
        <v>518</v>
      </c>
      <c r="N172" s="1"/>
      <c r="O172" s="27">
        <v>36</v>
      </c>
      <c r="P172" s="27"/>
      <c r="Q172" s="1" t="s">
        <v>309</v>
      </c>
      <c r="R172" s="2" t="s">
        <v>557</v>
      </c>
      <c r="S172" s="2" t="s">
        <v>520</v>
      </c>
      <c r="T172" s="45" t="s">
        <v>577</v>
      </c>
      <c r="U172" s="4" t="s">
        <v>637</v>
      </c>
      <c r="V172" s="3"/>
      <c r="W172" s="3"/>
      <c r="Y172" s="1"/>
    </row>
    <row r="173" spans="1:39" ht="13.15" customHeight="1">
      <c r="A173" s="56">
        <f>SUBTOTAL(3,$B$16:B173)</f>
        <v>158</v>
      </c>
      <c r="B173" s="8">
        <v>696244201411</v>
      </c>
      <c r="C173" s="1" t="s">
        <v>172</v>
      </c>
      <c r="D173" s="1" t="s">
        <v>801</v>
      </c>
      <c r="E173" s="1">
        <v>40</v>
      </c>
      <c r="F173" s="44"/>
      <c r="G173" s="3">
        <v>24.8064</v>
      </c>
      <c r="H173" s="69">
        <f t="shared" si="7"/>
        <v>0</v>
      </c>
      <c r="I173" s="2" t="s">
        <v>1359</v>
      </c>
      <c r="J173" s="52" t="s">
        <v>0</v>
      </c>
      <c r="K173" s="5">
        <v>1.7401702279999998</v>
      </c>
      <c r="L173" s="4" t="s">
        <v>533</v>
      </c>
      <c r="M173" s="52">
        <v>6</v>
      </c>
      <c r="N173" s="4" t="s">
        <v>534</v>
      </c>
      <c r="O173" s="27">
        <v>648</v>
      </c>
      <c r="P173" s="27">
        <v>108</v>
      </c>
      <c r="Q173" s="1" t="s">
        <v>311</v>
      </c>
      <c r="R173" s="2" t="s">
        <v>557</v>
      </c>
      <c r="S173" s="2" t="s">
        <v>520</v>
      </c>
      <c r="T173" s="45" t="s">
        <v>577</v>
      </c>
      <c r="U173" s="4" t="s">
        <v>637</v>
      </c>
      <c r="V173" s="3"/>
      <c r="W173" s="3"/>
      <c r="Y173" s="1"/>
    </row>
    <row r="174" spans="1:39" ht="13.15" customHeight="1">
      <c r="A174" s="56">
        <f>SUBTOTAL(3,$B$16:B174)</f>
        <v>159</v>
      </c>
      <c r="B174" s="8">
        <v>696244201435</v>
      </c>
      <c r="C174" s="1" t="s">
        <v>920</v>
      </c>
      <c r="D174" s="1" t="s">
        <v>1203</v>
      </c>
      <c r="E174" s="7">
        <v>100</v>
      </c>
      <c r="F174" s="6"/>
      <c r="G174" s="3">
        <v>62.403599999999997</v>
      </c>
      <c r="H174" s="3">
        <f t="shared" si="7"/>
        <v>0</v>
      </c>
      <c r="I174" s="2" t="s">
        <v>1359</v>
      </c>
      <c r="J174" s="52" t="s">
        <v>0</v>
      </c>
      <c r="K174" s="5">
        <v>4.067925569999999</v>
      </c>
      <c r="L174" s="4" t="s">
        <v>533</v>
      </c>
      <c r="M174" s="2">
        <v>2</v>
      </c>
      <c r="N174" s="4" t="s">
        <v>534</v>
      </c>
      <c r="O174" s="27">
        <v>140</v>
      </c>
      <c r="P174" s="27">
        <f>O174/M174</f>
        <v>70</v>
      </c>
      <c r="Q174" s="1" t="s">
        <v>1161</v>
      </c>
      <c r="R174" s="2" t="s">
        <v>557</v>
      </c>
      <c r="S174" s="2" t="s">
        <v>520</v>
      </c>
      <c r="T174" s="45" t="s">
        <v>577</v>
      </c>
      <c r="U174" s="4" t="s">
        <v>637</v>
      </c>
      <c r="V174" s="3"/>
      <c r="Y174" s="1"/>
      <c r="AE174" s="130"/>
      <c r="AF174" s="131"/>
      <c r="AH174" s="132"/>
      <c r="AM174" s="3"/>
    </row>
    <row r="175" spans="1:39">
      <c r="A175" s="56">
        <f>SUBTOTAL(3,$B$16:B175)</f>
        <v>160</v>
      </c>
      <c r="B175" s="8">
        <v>696244201428</v>
      </c>
      <c r="C175" s="1" t="s">
        <v>1102</v>
      </c>
      <c r="D175" s="1" t="s">
        <v>1103</v>
      </c>
      <c r="E175" s="1">
        <v>10</v>
      </c>
      <c r="F175" s="6"/>
      <c r="G175" s="3">
        <v>14.9838</v>
      </c>
      <c r="H175" s="3">
        <f>(ROUND(G175*(1-$E$5)*(1-$G$5)*(1-$H$5),2)*F175)</f>
        <v>0</v>
      </c>
      <c r="I175" s="204"/>
      <c r="J175" s="52" t="s">
        <v>0</v>
      </c>
      <c r="K175" s="5">
        <v>0.35029255699999995</v>
      </c>
      <c r="M175" s="165"/>
      <c r="N175" s="1"/>
      <c r="O175" s="27"/>
      <c r="P175" s="27"/>
      <c r="R175" s="2" t="s">
        <v>519</v>
      </c>
      <c r="S175" s="2" t="s">
        <v>520</v>
      </c>
      <c r="U175" s="4" t="s">
        <v>681</v>
      </c>
      <c r="V175" s="3"/>
      <c r="Y175" s="1"/>
      <c r="AF175" s="131"/>
      <c r="AH175" s="132"/>
    </row>
    <row r="176" spans="1:39" ht="14.45" customHeight="1">
      <c r="A176" s="56">
        <f>SUBTOTAL(3,$B$16:B176)</f>
        <v>161</v>
      </c>
      <c r="B176" s="8">
        <v>696244200032</v>
      </c>
      <c r="C176" s="1" t="s">
        <v>171</v>
      </c>
      <c r="D176" s="1" t="s">
        <v>802</v>
      </c>
      <c r="E176" s="7">
        <v>400</v>
      </c>
      <c r="F176" s="44"/>
      <c r="G176" s="3">
        <v>242.16839999999999</v>
      </c>
      <c r="H176" s="69">
        <f t="shared" si="7"/>
        <v>0</v>
      </c>
      <c r="I176" s="2" t="s">
        <v>1359</v>
      </c>
      <c r="J176" s="52" t="s">
        <v>0</v>
      </c>
      <c r="K176" s="5">
        <v>17.561254559999998</v>
      </c>
      <c r="L176" s="4" t="s">
        <v>518</v>
      </c>
      <c r="N176" s="1"/>
      <c r="O176" s="27">
        <v>36</v>
      </c>
      <c r="P176" s="27"/>
      <c r="Q176" s="1" t="s">
        <v>309</v>
      </c>
      <c r="R176" s="2" t="s">
        <v>557</v>
      </c>
      <c r="S176" s="2" t="s">
        <v>520</v>
      </c>
      <c r="T176" s="45" t="s">
        <v>578</v>
      </c>
      <c r="U176" s="4" t="s">
        <v>637</v>
      </c>
      <c r="V176" s="3"/>
      <c r="W176" s="3"/>
      <c r="Y176" s="1"/>
    </row>
    <row r="177" spans="1:39" ht="13.15" customHeight="1">
      <c r="A177" s="56">
        <f>SUBTOTAL(3,$B$16:B177)</f>
        <v>162</v>
      </c>
      <c r="B177" s="8">
        <v>696244200155</v>
      </c>
      <c r="C177" s="1" t="s">
        <v>170</v>
      </c>
      <c r="D177" s="1" t="s">
        <v>803</v>
      </c>
      <c r="E177" s="7">
        <v>40</v>
      </c>
      <c r="F177" s="44"/>
      <c r="G177" s="3">
        <v>31.936199999999999</v>
      </c>
      <c r="H177" s="69">
        <f t="shared" si="7"/>
        <v>0</v>
      </c>
      <c r="I177" s="2" t="s">
        <v>1359</v>
      </c>
      <c r="J177" s="52" t="s">
        <v>0</v>
      </c>
      <c r="K177" s="5">
        <v>1.995025456</v>
      </c>
      <c r="L177" s="4" t="s">
        <v>533</v>
      </c>
      <c r="M177" s="52">
        <v>6</v>
      </c>
      <c r="N177" s="4" t="s">
        <v>534</v>
      </c>
      <c r="O177" s="27">
        <v>648</v>
      </c>
      <c r="P177" s="27">
        <v>108</v>
      </c>
      <c r="Q177" s="1" t="s">
        <v>311</v>
      </c>
      <c r="R177" s="2" t="s">
        <v>557</v>
      </c>
      <c r="S177" s="2" t="s">
        <v>520</v>
      </c>
      <c r="T177" s="45" t="s">
        <v>578</v>
      </c>
      <c r="U177" s="4" t="s">
        <v>637</v>
      </c>
      <c r="V177" s="3"/>
      <c r="W177" s="3"/>
      <c r="Y177" s="1"/>
    </row>
    <row r="178" spans="1:39" ht="13.15" customHeight="1">
      <c r="A178" s="56">
        <f>SUBTOTAL(3,$B$16:B178)</f>
        <v>163</v>
      </c>
      <c r="B178" s="8">
        <v>696244201527</v>
      </c>
      <c r="C178" s="1" t="s">
        <v>921</v>
      </c>
      <c r="D178" s="1" t="s">
        <v>1204</v>
      </c>
      <c r="E178" s="7">
        <v>100</v>
      </c>
      <c r="F178" s="6"/>
      <c r="G178" s="3">
        <v>73.552199999999999</v>
      </c>
      <c r="H178" s="3">
        <f t="shared" si="7"/>
        <v>0</v>
      </c>
      <c r="I178" s="2" t="s">
        <v>1359</v>
      </c>
      <c r="J178" s="52" t="s">
        <v>0</v>
      </c>
      <c r="K178" s="5">
        <v>4.7050636399999997</v>
      </c>
      <c r="L178" s="4" t="s">
        <v>533</v>
      </c>
      <c r="M178" s="2">
        <v>2</v>
      </c>
      <c r="N178" s="4" t="s">
        <v>534</v>
      </c>
      <c r="O178" s="27">
        <v>140</v>
      </c>
      <c r="P178" s="27">
        <f>O178/M178</f>
        <v>70</v>
      </c>
      <c r="Q178" s="1" t="s">
        <v>1161</v>
      </c>
      <c r="R178" s="2" t="s">
        <v>557</v>
      </c>
      <c r="S178" s="2" t="s">
        <v>520</v>
      </c>
      <c r="T178" s="45" t="s">
        <v>578</v>
      </c>
      <c r="U178" s="4" t="s">
        <v>637</v>
      </c>
      <c r="V178" s="3"/>
      <c r="Y178" s="1"/>
      <c r="AE178" s="130"/>
      <c r="AF178" s="131"/>
      <c r="AH178" s="132"/>
      <c r="AM178" s="3"/>
    </row>
    <row r="179" spans="1:39">
      <c r="A179" s="56">
        <f>SUBTOTAL(3,$B$16:B179)</f>
        <v>164</v>
      </c>
      <c r="B179" s="8">
        <v>696244200308</v>
      </c>
      <c r="C179" s="1" t="s">
        <v>1104</v>
      </c>
      <c r="D179" s="1" t="s">
        <v>1105</v>
      </c>
      <c r="E179" s="1">
        <v>10</v>
      </c>
      <c r="F179" s="6"/>
      <c r="G179" s="3">
        <v>16.411799999999999</v>
      </c>
      <c r="H179" s="3">
        <f>(ROUND(G179*(1-$E$5)*(1-$G$5)*(1-$H$5),2)*F179)</f>
        <v>0</v>
      </c>
      <c r="I179" s="204"/>
      <c r="J179" s="52" t="s">
        <v>0</v>
      </c>
      <c r="K179" s="5">
        <v>0.41400636400000002</v>
      </c>
      <c r="M179" s="165"/>
      <c r="N179" s="1"/>
      <c r="O179" s="27"/>
      <c r="P179" s="27"/>
      <c r="R179" s="2" t="s">
        <v>519</v>
      </c>
      <c r="S179" s="2" t="s">
        <v>520</v>
      </c>
      <c r="U179" s="4" t="s">
        <v>681</v>
      </c>
      <c r="V179" s="3"/>
      <c r="Y179" s="1"/>
      <c r="AF179" s="131"/>
      <c r="AH179" s="132"/>
    </row>
    <row r="180" spans="1:39" ht="14.45" customHeight="1">
      <c r="A180" s="56">
        <f>SUBTOTAL(3,$B$16:B180)</f>
        <v>165</v>
      </c>
      <c r="B180" s="8">
        <v>696244200049</v>
      </c>
      <c r="C180" s="1" t="s">
        <v>169</v>
      </c>
      <c r="D180" s="1" t="s">
        <v>804</v>
      </c>
      <c r="E180" s="7">
        <v>300</v>
      </c>
      <c r="F180" s="44"/>
      <c r="G180" s="3">
        <v>268.51499999999999</v>
      </c>
      <c r="H180" s="69">
        <f t="shared" si="7"/>
        <v>0</v>
      </c>
      <c r="I180" s="2" t="s">
        <v>1359</v>
      </c>
      <c r="J180" s="52" t="s">
        <v>0</v>
      </c>
      <c r="K180" s="5">
        <v>16.057696899999996</v>
      </c>
      <c r="L180" s="4" t="s">
        <v>518</v>
      </c>
      <c r="N180" s="1"/>
      <c r="O180" s="27">
        <v>36</v>
      </c>
      <c r="P180" s="27"/>
      <c r="Q180" s="1" t="s">
        <v>309</v>
      </c>
      <c r="R180" s="2" t="s">
        <v>557</v>
      </c>
      <c r="S180" s="2" t="s">
        <v>520</v>
      </c>
      <c r="T180" s="45" t="s">
        <v>579</v>
      </c>
      <c r="U180" s="4" t="s">
        <v>637</v>
      </c>
      <c r="V180" s="3"/>
      <c r="W180" s="3"/>
      <c r="Y180" s="1"/>
    </row>
    <row r="181" spans="1:39" ht="13.15" customHeight="1">
      <c r="A181" s="56">
        <f>SUBTOTAL(3,$B$16:B181)</f>
        <v>166</v>
      </c>
      <c r="B181" s="8">
        <v>696244200162</v>
      </c>
      <c r="C181" s="1" t="s">
        <v>168</v>
      </c>
      <c r="D181" s="1" t="s">
        <v>805</v>
      </c>
      <c r="E181" s="7">
        <v>40</v>
      </c>
      <c r="F181" s="44"/>
      <c r="G181" s="3">
        <v>47.858400000000003</v>
      </c>
      <c r="H181" s="69">
        <f t="shared" si="7"/>
        <v>0</v>
      </c>
      <c r="I181" s="2" t="s">
        <v>1359</v>
      </c>
      <c r="J181" s="52" t="s">
        <v>0</v>
      </c>
      <c r="K181" s="5">
        <v>2.5038929199999997</v>
      </c>
      <c r="L181" s="46" t="s">
        <v>551</v>
      </c>
      <c r="M181" s="52">
        <v>4</v>
      </c>
      <c r="N181" s="4" t="s">
        <v>552</v>
      </c>
      <c r="O181" s="27">
        <v>256</v>
      </c>
      <c r="P181" s="27">
        <v>64</v>
      </c>
      <c r="Q181" s="1" t="s">
        <v>312</v>
      </c>
      <c r="R181" s="2" t="s">
        <v>557</v>
      </c>
      <c r="S181" s="2" t="s">
        <v>520</v>
      </c>
      <c r="T181" s="45" t="s">
        <v>579</v>
      </c>
      <c r="U181" s="4" t="s">
        <v>637</v>
      </c>
      <c r="V181" s="3"/>
      <c r="W181" s="3"/>
      <c r="Y181" s="1"/>
    </row>
    <row r="182" spans="1:39">
      <c r="A182" s="56">
        <f>SUBTOTAL(3,$B$16:B182)</f>
        <v>167</v>
      </c>
      <c r="B182" s="8">
        <v>696244200315</v>
      </c>
      <c r="C182" s="1" t="s">
        <v>1106</v>
      </c>
      <c r="D182" s="1" t="s">
        <v>1107</v>
      </c>
      <c r="E182" s="1">
        <v>10</v>
      </c>
      <c r="F182" s="6"/>
      <c r="G182" s="3">
        <v>18.6966</v>
      </c>
      <c r="H182" s="3">
        <f>(ROUND(G182*(1-$E$5)*(1-$G$5)*(1-$H$5),2)*F182)</f>
        <v>0</v>
      </c>
      <c r="I182" s="204"/>
      <c r="J182" s="52" t="s">
        <v>0</v>
      </c>
      <c r="K182" s="5">
        <v>0.49822322999999991</v>
      </c>
      <c r="M182" s="165"/>
      <c r="N182" s="1"/>
      <c r="O182" s="27"/>
      <c r="P182" s="27"/>
      <c r="R182" s="2" t="s">
        <v>519</v>
      </c>
      <c r="S182" s="2" t="s">
        <v>520</v>
      </c>
      <c r="U182" s="4" t="s">
        <v>681</v>
      </c>
      <c r="V182" s="3"/>
      <c r="Y182" s="1"/>
      <c r="AF182" s="131"/>
      <c r="AH182" s="132"/>
    </row>
    <row r="183" spans="1:39" ht="14.45" customHeight="1">
      <c r="A183" s="56">
        <f>SUBTOTAL(3,$B$16:B183)</f>
        <v>168</v>
      </c>
      <c r="B183" s="8">
        <v>696244200056</v>
      </c>
      <c r="C183" s="1" t="s">
        <v>167</v>
      </c>
      <c r="D183" s="1" t="s">
        <v>806</v>
      </c>
      <c r="E183" s="7">
        <v>300</v>
      </c>
      <c r="F183" s="44"/>
      <c r="G183" s="3">
        <v>349.98239999999998</v>
      </c>
      <c r="H183" s="69">
        <f t="shared" si="7"/>
        <v>0</v>
      </c>
      <c r="I183" s="2" t="s">
        <v>1359</v>
      </c>
      <c r="J183" s="52" t="s">
        <v>0</v>
      </c>
      <c r="K183" s="5">
        <v>18.683411230000001</v>
      </c>
      <c r="L183" s="4" t="s">
        <v>518</v>
      </c>
      <c r="N183" s="1"/>
      <c r="O183" s="27">
        <v>36</v>
      </c>
      <c r="P183" s="27"/>
      <c r="Q183" s="1" t="s">
        <v>309</v>
      </c>
      <c r="R183" s="2" t="s">
        <v>557</v>
      </c>
      <c r="S183" s="2" t="s">
        <v>520</v>
      </c>
      <c r="T183" s="45" t="s">
        <v>580</v>
      </c>
      <c r="U183" s="4" t="s">
        <v>637</v>
      </c>
      <c r="V183" s="3"/>
      <c r="W183" s="3"/>
      <c r="Y183" s="1"/>
    </row>
    <row r="184" spans="1:39" ht="13.15" customHeight="1">
      <c r="A184" s="56">
        <f>SUBTOTAL(3,$B$16:B184)</f>
        <v>169</v>
      </c>
      <c r="B184" s="8">
        <v>696244200179</v>
      </c>
      <c r="C184" s="1" t="s">
        <v>166</v>
      </c>
      <c r="D184" s="1" t="s">
        <v>807</v>
      </c>
      <c r="E184" s="7">
        <v>40</v>
      </c>
      <c r="F184" s="44"/>
      <c r="G184" s="3">
        <v>61.087800000000001</v>
      </c>
      <c r="H184" s="69">
        <f t="shared" si="7"/>
        <v>0</v>
      </c>
      <c r="I184" s="2" t="s">
        <v>1359</v>
      </c>
      <c r="J184" s="52" t="s">
        <v>0</v>
      </c>
      <c r="K184" s="5">
        <v>2.8539881640000004</v>
      </c>
      <c r="L184" s="46" t="s">
        <v>551</v>
      </c>
      <c r="M184" s="52">
        <v>4</v>
      </c>
      <c r="N184" s="4" t="s">
        <v>552</v>
      </c>
      <c r="O184" s="27">
        <v>256</v>
      </c>
      <c r="P184" s="27">
        <v>64</v>
      </c>
      <c r="Q184" s="1" t="s">
        <v>312</v>
      </c>
      <c r="R184" s="2" t="s">
        <v>557</v>
      </c>
      <c r="S184" s="2" t="s">
        <v>520</v>
      </c>
      <c r="T184" s="45" t="s">
        <v>580</v>
      </c>
      <c r="U184" s="4" t="s">
        <v>637</v>
      </c>
      <c r="V184" s="3"/>
      <c r="W184" s="3"/>
      <c r="Y184" s="1"/>
    </row>
    <row r="185" spans="1:39">
      <c r="A185" s="56">
        <f>SUBTOTAL(3,$B$16:B185)</f>
        <v>170</v>
      </c>
      <c r="B185" s="8">
        <v>696244200322</v>
      </c>
      <c r="C185" s="1" t="s">
        <v>1108</v>
      </c>
      <c r="D185" s="1" t="s">
        <v>1109</v>
      </c>
      <c r="E185" s="1">
        <v>10</v>
      </c>
      <c r="F185" s="6"/>
      <c r="G185" s="3">
        <v>21.807600000000001</v>
      </c>
      <c r="H185" s="3">
        <f>(ROUND(G185*(1-$E$5)*(1-$G$5)*(1-$H$5),2)*F185)</f>
        <v>0</v>
      </c>
      <c r="I185" s="204"/>
      <c r="J185" s="52" t="s">
        <v>0</v>
      </c>
      <c r="K185" s="5">
        <v>0.58574704100000008</v>
      </c>
      <c r="M185" s="165"/>
      <c r="N185" s="1"/>
      <c r="O185" s="27"/>
      <c r="P185" s="27"/>
      <c r="R185" s="2" t="s">
        <v>519</v>
      </c>
      <c r="S185" s="2" t="s">
        <v>520</v>
      </c>
      <c r="U185" s="4" t="s">
        <v>681</v>
      </c>
      <c r="V185" s="3"/>
      <c r="Y185" s="1"/>
      <c r="AF185" s="131"/>
      <c r="AH185" s="132"/>
    </row>
    <row r="186" spans="1:39" ht="13.15" customHeight="1">
      <c r="A186" s="56">
        <f>SUBTOTAL(3,$B$16:B186)</f>
        <v>171</v>
      </c>
      <c r="B186" s="8">
        <v>696244204269</v>
      </c>
      <c r="C186" s="1" t="s">
        <v>329</v>
      </c>
      <c r="D186" s="1" t="s">
        <v>808</v>
      </c>
      <c r="E186" s="7">
        <v>300</v>
      </c>
      <c r="F186" s="44"/>
      <c r="G186" s="3">
        <v>291.33999999999997</v>
      </c>
      <c r="H186" s="69">
        <f t="shared" si="7"/>
        <v>0</v>
      </c>
      <c r="I186" s="2" t="s">
        <v>1360</v>
      </c>
      <c r="J186" s="52" t="s">
        <v>0</v>
      </c>
      <c r="K186" s="5">
        <v>15.931371601000002</v>
      </c>
      <c r="L186" s="4" t="s">
        <v>518</v>
      </c>
      <c r="N186" s="1"/>
      <c r="O186" s="27">
        <v>36</v>
      </c>
      <c r="P186" s="27"/>
      <c r="Q186" s="1" t="s">
        <v>309</v>
      </c>
      <c r="R186" s="2" t="s">
        <v>557</v>
      </c>
      <c r="S186" s="2" t="s">
        <v>520</v>
      </c>
      <c r="T186" s="45" t="s">
        <v>581</v>
      </c>
      <c r="U186" s="4" t="s">
        <v>638</v>
      </c>
      <c r="V186" s="3"/>
      <c r="W186" s="3"/>
      <c r="Y186" s="1"/>
    </row>
    <row r="187" spans="1:39" ht="13.15" customHeight="1">
      <c r="A187" s="56">
        <f>SUBTOTAL(3,$B$16:B187)</f>
        <v>172</v>
      </c>
      <c r="B187" s="8">
        <v>696244204283</v>
      </c>
      <c r="C187" s="1" t="s">
        <v>330</v>
      </c>
      <c r="D187" s="1" t="s">
        <v>809</v>
      </c>
      <c r="E187" s="7">
        <v>40</v>
      </c>
      <c r="F187" s="44"/>
      <c r="G187" s="3">
        <v>48.56</v>
      </c>
      <c r="H187" s="69">
        <f t="shared" si="7"/>
        <v>0</v>
      </c>
      <c r="I187" s="2" t="s">
        <v>1360</v>
      </c>
      <c r="J187" s="52" t="s">
        <v>0</v>
      </c>
      <c r="K187" s="5">
        <v>2.4870495468000002</v>
      </c>
      <c r="L187" s="46" t="s">
        <v>551</v>
      </c>
      <c r="M187" s="52">
        <v>4</v>
      </c>
      <c r="N187" s="4" t="s">
        <v>552</v>
      </c>
      <c r="O187" s="27">
        <v>256</v>
      </c>
      <c r="P187" s="27">
        <v>64</v>
      </c>
      <c r="Q187" s="1" t="s">
        <v>312</v>
      </c>
      <c r="R187" s="2" t="s">
        <v>557</v>
      </c>
      <c r="S187" s="2" t="s">
        <v>520</v>
      </c>
      <c r="T187" s="45" t="s">
        <v>581</v>
      </c>
      <c r="U187" s="4" t="s">
        <v>638</v>
      </c>
      <c r="V187" s="3"/>
      <c r="W187" s="3"/>
      <c r="Y187" s="1"/>
    </row>
    <row r="188" spans="1:39">
      <c r="A188" s="56">
        <f>SUBTOTAL(3,$B$16:B188)</f>
        <v>173</v>
      </c>
      <c r="B188" s="8">
        <v>696244204290</v>
      </c>
      <c r="C188" s="1" t="s">
        <v>1110</v>
      </c>
      <c r="D188" s="1" t="s">
        <v>1111</v>
      </c>
      <c r="E188" s="1">
        <v>10</v>
      </c>
      <c r="F188" s="6"/>
      <c r="G188" s="3">
        <v>17.77</v>
      </c>
      <c r="H188" s="3">
        <f>(ROUND(G188*(1-$E$5)*(1-$G$5)*(1-$H$5),2)*F188)</f>
        <v>0</v>
      </c>
      <c r="I188" s="204"/>
      <c r="J188" s="52" t="s">
        <v>0</v>
      </c>
      <c r="K188" s="5">
        <v>0.49401238670000003</v>
      </c>
      <c r="M188" s="165"/>
      <c r="N188" s="1"/>
      <c r="O188" s="27"/>
      <c r="P188" s="27"/>
      <c r="R188" s="2" t="s">
        <v>519</v>
      </c>
      <c r="S188" s="2" t="s">
        <v>520</v>
      </c>
      <c r="U188" s="4" t="s">
        <v>681</v>
      </c>
      <c r="V188" s="3"/>
      <c r="Y188" s="1"/>
      <c r="AF188" s="131"/>
      <c r="AH188" s="132"/>
    </row>
    <row r="189" spans="1:39" ht="13.15" customHeight="1">
      <c r="A189" s="56">
        <f>SUBTOTAL(3,$B$16:B189)</f>
        <v>174</v>
      </c>
      <c r="B189" s="8">
        <v>696244204320</v>
      </c>
      <c r="C189" s="1" t="s">
        <v>512</v>
      </c>
      <c r="D189" s="1" t="s">
        <v>810</v>
      </c>
      <c r="E189" s="7">
        <v>300</v>
      </c>
      <c r="F189" s="44"/>
      <c r="G189" s="3">
        <v>311.38</v>
      </c>
      <c r="H189" s="69">
        <f t="shared" si="7"/>
        <v>0</v>
      </c>
      <c r="I189" s="2" t="s">
        <v>1360</v>
      </c>
      <c r="J189" s="52" t="s">
        <v>0</v>
      </c>
      <c r="K189" s="5">
        <v>16.170133029999999</v>
      </c>
      <c r="L189" s="4" t="s">
        <v>518</v>
      </c>
      <c r="N189" s="1"/>
      <c r="O189" s="27">
        <v>36</v>
      </c>
      <c r="P189" s="27"/>
      <c r="Q189" s="1" t="s">
        <v>309</v>
      </c>
      <c r="R189" s="2" t="s">
        <v>557</v>
      </c>
      <c r="S189" s="2" t="s">
        <v>520</v>
      </c>
      <c r="T189" s="45" t="s">
        <v>582</v>
      </c>
      <c r="U189" s="4" t="s">
        <v>638</v>
      </c>
      <c r="V189" s="3"/>
      <c r="W189" s="3"/>
      <c r="Y189" s="1"/>
    </row>
    <row r="190" spans="1:39" ht="13.15" customHeight="1">
      <c r="A190" s="56">
        <f>SUBTOTAL(3,$B$16:B190)</f>
        <v>175</v>
      </c>
      <c r="B190" s="8">
        <v>696244204344</v>
      </c>
      <c r="C190" s="1" t="s">
        <v>513</v>
      </c>
      <c r="D190" s="1" t="s">
        <v>811</v>
      </c>
      <c r="E190" s="7">
        <v>40</v>
      </c>
      <c r="F190" s="44"/>
      <c r="G190" s="3">
        <v>51.26</v>
      </c>
      <c r="H190" s="69">
        <f t="shared" si="7"/>
        <v>0</v>
      </c>
      <c r="I190" s="2" t="s">
        <v>1360</v>
      </c>
      <c r="J190" s="52" t="s">
        <v>0</v>
      </c>
      <c r="K190" s="5">
        <v>2.518884404</v>
      </c>
      <c r="L190" s="46" t="s">
        <v>551</v>
      </c>
      <c r="M190" s="52">
        <v>4</v>
      </c>
      <c r="N190" s="4" t="s">
        <v>552</v>
      </c>
      <c r="O190" s="27">
        <v>256</v>
      </c>
      <c r="P190" s="27">
        <v>64</v>
      </c>
      <c r="Q190" s="1" t="s">
        <v>312</v>
      </c>
      <c r="R190" s="2" t="s">
        <v>557</v>
      </c>
      <c r="S190" s="2" t="s">
        <v>520</v>
      </c>
      <c r="T190" s="45" t="s">
        <v>582</v>
      </c>
      <c r="U190" s="4" t="s">
        <v>638</v>
      </c>
      <c r="V190" s="3"/>
      <c r="W190" s="3"/>
      <c r="Y190" s="1"/>
    </row>
    <row r="191" spans="1:39">
      <c r="A191" s="56">
        <f>SUBTOTAL(3,$B$16:B191)</f>
        <v>176</v>
      </c>
      <c r="B191" s="8">
        <v>696244204351</v>
      </c>
      <c r="C191" s="1" t="s">
        <v>1112</v>
      </c>
      <c r="D191" s="1" t="s">
        <v>1113</v>
      </c>
      <c r="E191" s="1">
        <v>10</v>
      </c>
      <c r="F191" s="6"/>
      <c r="G191" s="3">
        <v>18.59</v>
      </c>
      <c r="H191" s="3">
        <f>(ROUND(G191*(1-$E$5)*(1-$G$5)*(1-$H$5),2)*F191)</f>
        <v>0</v>
      </c>
      <c r="I191" s="204"/>
      <c r="J191" s="52" t="s">
        <v>0</v>
      </c>
      <c r="K191" s="5">
        <v>0.50197110099999998</v>
      </c>
      <c r="M191" s="165"/>
      <c r="N191" s="1"/>
      <c r="O191" s="27"/>
      <c r="P191" s="27"/>
      <c r="R191" s="2" t="s">
        <v>519</v>
      </c>
      <c r="S191" s="2" t="s">
        <v>520</v>
      </c>
      <c r="U191" s="4" t="s">
        <v>681</v>
      </c>
      <c r="V191" s="3"/>
      <c r="Y191" s="1"/>
      <c r="AF191" s="131"/>
      <c r="AH191" s="132"/>
    </row>
    <row r="192" spans="1:39" ht="13.15" customHeight="1">
      <c r="A192" s="56">
        <f>SUBTOTAL(3,$B$16:B192)</f>
        <v>177</v>
      </c>
      <c r="B192" s="8">
        <v>696244203484</v>
      </c>
      <c r="C192" s="1" t="s">
        <v>165</v>
      </c>
      <c r="D192" s="1" t="s">
        <v>812</v>
      </c>
      <c r="E192" s="7">
        <v>300</v>
      </c>
      <c r="F192" s="44"/>
      <c r="G192" s="3">
        <v>316.27</v>
      </c>
      <c r="H192" s="69">
        <f t="shared" si="7"/>
        <v>0</v>
      </c>
      <c r="I192" s="2" t="s">
        <v>1360</v>
      </c>
      <c r="J192" s="52" t="s">
        <v>0</v>
      </c>
      <c r="K192" s="5">
        <v>16.8513637</v>
      </c>
      <c r="L192" s="4" t="s">
        <v>518</v>
      </c>
      <c r="N192" s="1"/>
      <c r="O192" s="27">
        <v>36</v>
      </c>
      <c r="P192" s="27"/>
      <c r="Q192" s="1" t="s">
        <v>309</v>
      </c>
      <c r="R192" s="2" t="s">
        <v>557</v>
      </c>
      <c r="S192" s="2" t="s">
        <v>520</v>
      </c>
      <c r="T192" s="45" t="s">
        <v>583</v>
      </c>
      <c r="U192" s="4" t="s">
        <v>638</v>
      </c>
      <c r="V192" s="3"/>
      <c r="W192" s="3"/>
      <c r="Y192" s="1"/>
    </row>
    <row r="193" spans="1:34" ht="13.15" customHeight="1">
      <c r="A193" s="56">
        <f>SUBTOTAL(3,$B$16:B193)</f>
        <v>178</v>
      </c>
      <c r="B193" s="8">
        <v>696244203507</v>
      </c>
      <c r="C193" s="1" t="s">
        <v>164</v>
      </c>
      <c r="D193" s="1" t="s">
        <v>813</v>
      </c>
      <c r="E193" s="7">
        <v>40</v>
      </c>
      <c r="F193" s="44"/>
      <c r="G193" s="3">
        <v>53.16</v>
      </c>
      <c r="H193" s="69">
        <f t="shared" si="7"/>
        <v>0</v>
      </c>
      <c r="I193" s="2" t="s">
        <v>1360</v>
      </c>
      <c r="J193" s="52" t="s">
        <v>0</v>
      </c>
      <c r="K193" s="5">
        <v>2.6097151599999999</v>
      </c>
      <c r="L193" s="46" t="s">
        <v>551</v>
      </c>
      <c r="M193" s="52">
        <v>4</v>
      </c>
      <c r="N193" s="4" t="s">
        <v>552</v>
      </c>
      <c r="O193" s="27">
        <v>256</v>
      </c>
      <c r="P193" s="27">
        <v>64</v>
      </c>
      <c r="Q193" s="1" t="s">
        <v>312</v>
      </c>
      <c r="R193" s="2" t="s">
        <v>557</v>
      </c>
      <c r="S193" s="2" t="s">
        <v>520</v>
      </c>
      <c r="T193" s="45" t="s">
        <v>583</v>
      </c>
      <c r="U193" s="4" t="s">
        <v>638</v>
      </c>
      <c r="V193" s="3"/>
      <c r="W193" s="3"/>
      <c r="Y193" s="1"/>
    </row>
    <row r="194" spans="1:34">
      <c r="A194" s="56">
        <f>SUBTOTAL(3,$B$16:B194)</f>
        <v>179</v>
      </c>
      <c r="B194" s="8">
        <v>696244203514</v>
      </c>
      <c r="C194" s="1" t="s">
        <v>1114</v>
      </c>
      <c r="D194" s="1" t="s">
        <v>1115</v>
      </c>
      <c r="E194" s="1">
        <v>10</v>
      </c>
      <c r="F194" s="6"/>
      <c r="G194" s="3">
        <v>18.920000000000002</v>
      </c>
      <c r="H194" s="3">
        <f>(ROUND(G194*(1-$E$5)*(1-$G$5)*(1-$H$5),2)*F194)</f>
        <v>0</v>
      </c>
      <c r="I194" s="204"/>
      <c r="J194" s="52" t="s">
        <v>0</v>
      </c>
      <c r="K194" s="5">
        <v>0.52467878999999995</v>
      </c>
      <c r="M194" s="165"/>
      <c r="N194" s="1"/>
      <c r="O194" s="27"/>
      <c r="P194" s="27"/>
      <c r="R194" s="2" t="s">
        <v>519</v>
      </c>
      <c r="S194" s="2" t="s">
        <v>520</v>
      </c>
      <c r="U194" s="4" t="s">
        <v>681</v>
      </c>
      <c r="V194" s="3"/>
      <c r="Y194" s="1"/>
      <c r="AF194" s="131"/>
      <c r="AH194" s="132"/>
    </row>
    <row r="195" spans="1:34" ht="13.15" customHeight="1">
      <c r="A195" s="56">
        <f>SUBTOTAL(3,$B$16:B195)</f>
        <v>180</v>
      </c>
      <c r="B195" s="8">
        <v>696244203668</v>
      </c>
      <c r="C195" s="1" t="s">
        <v>331</v>
      </c>
      <c r="D195" s="1" t="s">
        <v>814</v>
      </c>
      <c r="E195" s="7">
        <v>300</v>
      </c>
      <c r="F195" s="44"/>
      <c r="G195" s="3">
        <v>476.51</v>
      </c>
      <c r="H195" s="69">
        <f t="shared" si="7"/>
        <v>0</v>
      </c>
      <c r="I195" s="2" t="s">
        <v>1360</v>
      </c>
      <c r="J195" s="52" t="s">
        <v>0</v>
      </c>
      <c r="K195" s="5">
        <v>20.687419899999995</v>
      </c>
      <c r="L195" s="4" t="s">
        <v>518</v>
      </c>
      <c r="N195" s="1"/>
      <c r="O195" s="27">
        <v>36</v>
      </c>
      <c r="P195" s="27"/>
      <c r="Q195" s="1" t="s">
        <v>309</v>
      </c>
      <c r="R195" s="2" t="s">
        <v>557</v>
      </c>
      <c r="S195" s="2" t="s">
        <v>520</v>
      </c>
      <c r="T195" s="45" t="s">
        <v>584</v>
      </c>
      <c r="U195" s="4" t="s">
        <v>638</v>
      </c>
      <c r="V195" s="3"/>
      <c r="W195" s="3"/>
      <c r="Y195" s="1"/>
    </row>
    <row r="196" spans="1:34" ht="13.15" customHeight="1">
      <c r="A196" s="56">
        <f>SUBTOTAL(3,$B$16:B196)</f>
        <v>181</v>
      </c>
      <c r="B196" s="8">
        <v>696244203682</v>
      </c>
      <c r="C196" s="1" t="s">
        <v>332</v>
      </c>
      <c r="D196" s="1" t="s">
        <v>815</v>
      </c>
      <c r="E196" s="7">
        <v>40</v>
      </c>
      <c r="F196" s="44"/>
      <c r="G196" s="3">
        <v>79.430000000000007</v>
      </c>
      <c r="H196" s="69">
        <f t="shared" si="7"/>
        <v>0</v>
      </c>
      <c r="I196" s="2" t="s">
        <v>1360</v>
      </c>
      <c r="J196" s="52" t="s">
        <v>0</v>
      </c>
      <c r="K196" s="5">
        <v>3.1211893199999996</v>
      </c>
      <c r="L196" s="46" t="s">
        <v>551</v>
      </c>
      <c r="M196" s="52">
        <v>4</v>
      </c>
      <c r="N196" s="4" t="s">
        <v>552</v>
      </c>
      <c r="O196" s="27">
        <v>256</v>
      </c>
      <c r="P196" s="27">
        <v>64</v>
      </c>
      <c r="Q196" s="1" t="s">
        <v>312</v>
      </c>
      <c r="R196" s="2" t="s">
        <v>557</v>
      </c>
      <c r="S196" s="2" t="s">
        <v>520</v>
      </c>
      <c r="T196" s="45" t="s">
        <v>584</v>
      </c>
      <c r="U196" s="4" t="s">
        <v>638</v>
      </c>
      <c r="V196" s="3"/>
      <c r="W196" s="3"/>
      <c r="Y196" s="1"/>
    </row>
    <row r="197" spans="1:34">
      <c r="A197" s="56">
        <f>SUBTOTAL(3,$B$16:B197)</f>
        <v>182</v>
      </c>
      <c r="B197" s="8">
        <v>696244203699</v>
      </c>
      <c r="C197" s="1" t="s">
        <v>1116</v>
      </c>
      <c r="D197" s="1" t="s">
        <v>1117</v>
      </c>
      <c r="E197" s="1">
        <v>10</v>
      </c>
      <c r="F197" s="6"/>
      <c r="G197" s="3">
        <v>23.88</v>
      </c>
      <c r="H197" s="3">
        <f>(ROUND(G197*(1-$E$5)*(1-$G$5)*(1-$H$5),2)*F197)</f>
        <v>0</v>
      </c>
      <c r="I197" s="204"/>
      <c r="J197" s="52" t="s">
        <v>0</v>
      </c>
      <c r="K197" s="5">
        <v>0.65254732999999987</v>
      </c>
      <c r="M197" s="165"/>
      <c r="N197" s="1"/>
      <c r="O197" s="27"/>
      <c r="P197" s="27"/>
      <c r="R197" s="2" t="s">
        <v>519</v>
      </c>
      <c r="S197" s="2" t="s">
        <v>520</v>
      </c>
      <c r="U197" s="4" t="s">
        <v>681</v>
      </c>
      <c r="V197" s="3"/>
      <c r="Y197" s="1"/>
      <c r="AF197" s="131"/>
      <c r="AH197" s="132"/>
    </row>
    <row r="198" spans="1:34" ht="14.45" customHeight="1">
      <c r="A198" s="56">
        <f>SUBTOTAL(3,$B$16:B198)</f>
        <v>183</v>
      </c>
      <c r="B198" s="8">
        <v>696244200063</v>
      </c>
      <c r="C198" s="1" t="s">
        <v>163</v>
      </c>
      <c r="D198" s="1" t="s">
        <v>816</v>
      </c>
      <c r="E198" s="7">
        <v>300</v>
      </c>
      <c r="F198" s="44"/>
      <c r="G198" s="3">
        <v>490.25</v>
      </c>
      <c r="H198" s="69">
        <f t="shared" si="7"/>
        <v>0</v>
      </c>
      <c r="I198" s="2" t="s">
        <v>1360</v>
      </c>
      <c r="J198" s="52" t="s">
        <v>0</v>
      </c>
      <c r="K198" s="5">
        <v>24.477178869999999</v>
      </c>
      <c r="L198" s="4" t="s">
        <v>518</v>
      </c>
      <c r="N198" s="1"/>
      <c r="O198" s="27">
        <v>36</v>
      </c>
      <c r="P198" s="27"/>
      <c r="Q198" s="1" t="s">
        <v>309</v>
      </c>
      <c r="R198" s="2" t="s">
        <v>557</v>
      </c>
      <c r="S198" s="2" t="s">
        <v>520</v>
      </c>
      <c r="T198" s="45" t="s">
        <v>585</v>
      </c>
      <c r="U198" s="4" t="s">
        <v>638</v>
      </c>
      <c r="V198" s="3"/>
      <c r="W198" s="3"/>
      <c r="Y198" s="1"/>
    </row>
    <row r="199" spans="1:34" ht="13.15" customHeight="1">
      <c r="A199" s="56">
        <f>SUBTOTAL(3,$B$16:B199)</f>
        <v>184</v>
      </c>
      <c r="B199" s="8">
        <v>696244200186</v>
      </c>
      <c r="C199" s="1" t="s">
        <v>162</v>
      </c>
      <c r="D199" s="1" t="s">
        <v>817</v>
      </c>
      <c r="E199" s="7">
        <v>40</v>
      </c>
      <c r="F199" s="44"/>
      <c r="G199" s="3">
        <v>81.489999999999995</v>
      </c>
      <c r="H199" s="69">
        <f t="shared" si="7"/>
        <v>0</v>
      </c>
      <c r="I199" s="2" t="s">
        <v>1360</v>
      </c>
      <c r="J199" s="52" t="s">
        <v>0</v>
      </c>
      <c r="K199" s="5">
        <v>3.6264905160000001</v>
      </c>
      <c r="L199" s="46" t="s">
        <v>551</v>
      </c>
      <c r="M199" s="52">
        <v>4</v>
      </c>
      <c r="N199" s="4" t="s">
        <v>552</v>
      </c>
      <c r="O199" s="27">
        <v>256</v>
      </c>
      <c r="P199" s="27">
        <v>64</v>
      </c>
      <c r="Q199" s="1" t="s">
        <v>312</v>
      </c>
      <c r="R199" s="2" t="s">
        <v>557</v>
      </c>
      <c r="S199" s="2" t="s">
        <v>520</v>
      </c>
      <c r="T199" s="45" t="s">
        <v>585</v>
      </c>
      <c r="U199" s="4" t="s">
        <v>638</v>
      </c>
      <c r="V199" s="3"/>
      <c r="W199" s="3"/>
      <c r="Y199" s="1"/>
    </row>
    <row r="200" spans="1:34">
      <c r="A200" s="56">
        <f>SUBTOTAL(3,$B$16:B200)</f>
        <v>185</v>
      </c>
      <c r="B200" s="8">
        <v>696244201978</v>
      </c>
      <c r="C200" s="1" t="s">
        <v>1118</v>
      </c>
      <c r="D200" s="1" t="s">
        <v>1119</v>
      </c>
      <c r="E200" s="1">
        <v>10</v>
      </c>
      <c r="F200" s="6"/>
      <c r="G200" s="3">
        <v>25.33</v>
      </c>
      <c r="H200" s="3">
        <f>(ROUND(G200*(1-$E$5)*(1-$G$5)*(1-$H$5),2)*F200)</f>
        <v>0</v>
      </c>
      <c r="I200" s="204"/>
      <c r="J200" s="52" t="s">
        <v>0</v>
      </c>
      <c r="K200" s="5">
        <v>0.77887262899999998</v>
      </c>
      <c r="M200" s="165"/>
      <c r="N200" s="1"/>
      <c r="O200" s="27"/>
      <c r="P200" s="27"/>
      <c r="R200" s="2" t="s">
        <v>519</v>
      </c>
      <c r="S200" s="2" t="s">
        <v>520</v>
      </c>
      <c r="U200" s="4" t="s">
        <v>681</v>
      </c>
      <c r="V200" s="3"/>
      <c r="Y200" s="1"/>
      <c r="AF200" s="131"/>
      <c r="AH200" s="132"/>
    </row>
    <row r="201" spans="1:34" ht="14.45" customHeight="1">
      <c r="A201" s="56">
        <f>SUBTOTAL(3,$B$16:B201)</f>
        <v>186</v>
      </c>
      <c r="B201" s="8">
        <v>696244204627</v>
      </c>
      <c r="C201" s="1" t="s">
        <v>510</v>
      </c>
      <c r="D201" s="1" t="s">
        <v>818</v>
      </c>
      <c r="E201" s="7">
        <v>300</v>
      </c>
      <c r="F201" s="44"/>
      <c r="G201" s="3">
        <v>581.72</v>
      </c>
      <c r="H201" s="69">
        <f t="shared" si="7"/>
        <v>0</v>
      </c>
      <c r="I201" s="2" t="s">
        <v>1360</v>
      </c>
      <c r="J201" s="52" t="s">
        <v>0</v>
      </c>
      <c r="K201" s="5">
        <v>27.016912629999997</v>
      </c>
      <c r="L201" s="4" t="s">
        <v>518</v>
      </c>
      <c r="N201" s="1"/>
      <c r="O201" s="27">
        <v>36</v>
      </c>
      <c r="P201" s="27"/>
      <c r="Q201" s="1" t="s">
        <v>309</v>
      </c>
      <c r="R201" s="2" t="s">
        <v>557</v>
      </c>
      <c r="S201" s="2" t="s">
        <v>520</v>
      </c>
      <c r="T201" s="45" t="s">
        <v>586</v>
      </c>
      <c r="U201" s="4" t="s">
        <v>638</v>
      </c>
      <c r="V201" s="3"/>
      <c r="W201" s="3"/>
      <c r="Y201" s="1"/>
    </row>
    <row r="202" spans="1:34" ht="13.15" customHeight="1">
      <c r="A202" s="56">
        <f>SUBTOTAL(3,$B$16:B202)</f>
        <v>187</v>
      </c>
      <c r="B202" s="8">
        <v>696244204641</v>
      </c>
      <c r="C202" s="1" t="s">
        <v>511</v>
      </c>
      <c r="D202" s="1" t="s">
        <v>819</v>
      </c>
      <c r="E202" s="7">
        <v>40</v>
      </c>
      <c r="F202" s="44"/>
      <c r="G202" s="3">
        <v>100.68</v>
      </c>
      <c r="H202" s="69">
        <f t="shared" si="7"/>
        <v>0</v>
      </c>
      <c r="I202" s="2" t="s">
        <v>1360</v>
      </c>
      <c r="J202" s="52" t="s">
        <v>0</v>
      </c>
      <c r="K202" s="5">
        <v>3.9651216840000001</v>
      </c>
      <c r="L202" s="46" t="s">
        <v>551</v>
      </c>
      <c r="M202" s="52">
        <v>4</v>
      </c>
      <c r="N202" s="4" t="s">
        <v>552</v>
      </c>
      <c r="O202" s="27">
        <v>256</v>
      </c>
      <c r="P202" s="27">
        <v>64</v>
      </c>
      <c r="Q202" s="1" t="s">
        <v>312</v>
      </c>
      <c r="R202" s="2" t="s">
        <v>557</v>
      </c>
      <c r="S202" s="2" t="s">
        <v>520</v>
      </c>
      <c r="T202" s="45" t="s">
        <v>586</v>
      </c>
      <c r="U202" s="4" t="s">
        <v>638</v>
      </c>
      <c r="V202" s="3"/>
      <c r="W202" s="3"/>
      <c r="Y202" s="1"/>
    </row>
    <row r="203" spans="1:34">
      <c r="A203" s="56">
        <f>SUBTOTAL(3,$B$16:B203)</f>
        <v>188</v>
      </c>
      <c r="B203" s="8">
        <v>696244204658</v>
      </c>
      <c r="C203" s="1" t="s">
        <v>1120</v>
      </c>
      <c r="D203" s="1" t="s">
        <v>1121</v>
      </c>
      <c r="E203" s="1">
        <v>10</v>
      </c>
      <c r="F203" s="6"/>
      <c r="G203" s="3">
        <v>30.29</v>
      </c>
      <c r="H203" s="3">
        <f>(ROUND(G203*(1-$E$5)*(1-$G$5)*(1-$H$5),2)*F203)</f>
        <v>0</v>
      </c>
      <c r="I203" s="204"/>
      <c r="J203" s="52" t="s">
        <v>0</v>
      </c>
      <c r="K203" s="5">
        <v>0.86353042099999999</v>
      </c>
      <c r="M203" s="165"/>
      <c r="N203" s="1"/>
      <c r="O203" s="27"/>
      <c r="P203" s="27"/>
      <c r="R203" s="2" t="s">
        <v>519</v>
      </c>
      <c r="S203" s="2" t="s">
        <v>520</v>
      </c>
      <c r="U203" s="4" t="s">
        <v>655</v>
      </c>
      <c r="V203" s="3"/>
      <c r="Y203" s="1"/>
      <c r="AF203" s="131"/>
      <c r="AH203" s="132"/>
    </row>
    <row r="204" spans="1:34" ht="14.45" customHeight="1">
      <c r="A204" s="56">
        <f>SUBTOTAL(3,$B$16:B204)</f>
        <v>189</v>
      </c>
      <c r="B204" s="8">
        <v>696244200070</v>
      </c>
      <c r="C204" s="1" t="s">
        <v>161</v>
      </c>
      <c r="D204" s="1" t="s">
        <v>820</v>
      </c>
      <c r="E204" s="7">
        <v>300</v>
      </c>
      <c r="F204" s="44"/>
      <c r="G204" s="3">
        <v>587.12</v>
      </c>
      <c r="H204" s="69">
        <f t="shared" si="7"/>
        <v>0</v>
      </c>
      <c r="I204" s="2" t="s">
        <v>1360</v>
      </c>
      <c r="J204" s="52" t="s">
        <v>0</v>
      </c>
      <c r="K204" s="5">
        <v>28.042065579999996</v>
      </c>
      <c r="L204" s="4" t="s">
        <v>518</v>
      </c>
      <c r="N204" s="1"/>
      <c r="O204" s="27">
        <v>36</v>
      </c>
      <c r="P204" s="27"/>
      <c r="Q204" s="1" t="s">
        <v>309</v>
      </c>
      <c r="R204" s="2" t="s">
        <v>557</v>
      </c>
      <c r="S204" s="2" t="s">
        <v>520</v>
      </c>
      <c r="T204" s="45" t="s">
        <v>587</v>
      </c>
      <c r="U204" s="4" t="s">
        <v>638</v>
      </c>
      <c r="V204" s="3"/>
      <c r="W204" s="3"/>
      <c r="Y204" s="1"/>
    </row>
    <row r="205" spans="1:34" ht="13.15" customHeight="1">
      <c r="A205" s="56">
        <f>SUBTOTAL(3,$B$16:B205)</f>
        <v>190</v>
      </c>
      <c r="B205" s="8">
        <v>696244200193</v>
      </c>
      <c r="C205" s="1" t="s">
        <v>160</v>
      </c>
      <c r="D205" s="1" t="s">
        <v>821</v>
      </c>
      <c r="E205" s="7">
        <v>40</v>
      </c>
      <c r="F205" s="44"/>
      <c r="G205" s="3">
        <v>106.95</v>
      </c>
      <c r="H205" s="69">
        <f t="shared" si="7"/>
        <v>0</v>
      </c>
      <c r="I205" s="2" t="s">
        <v>1360</v>
      </c>
      <c r="J205" s="52" t="s">
        <v>0</v>
      </c>
      <c r="K205" s="5">
        <v>4.1018087439999995</v>
      </c>
      <c r="L205" s="46" t="s">
        <v>551</v>
      </c>
      <c r="M205" s="52">
        <v>4</v>
      </c>
      <c r="N205" s="4" t="s">
        <v>552</v>
      </c>
      <c r="O205" s="27">
        <v>256</v>
      </c>
      <c r="P205" s="27">
        <v>64</v>
      </c>
      <c r="Q205" s="1" t="s">
        <v>312</v>
      </c>
      <c r="R205" s="2" t="s">
        <v>557</v>
      </c>
      <c r="S205" s="2" t="s">
        <v>520</v>
      </c>
      <c r="T205" s="45" t="s">
        <v>587</v>
      </c>
      <c r="U205" s="4" t="s">
        <v>638</v>
      </c>
      <c r="V205" s="3"/>
      <c r="W205" s="3"/>
      <c r="Y205" s="1"/>
    </row>
    <row r="206" spans="1:34">
      <c r="A206" s="56">
        <f>SUBTOTAL(3,$B$16:B206)</f>
        <v>191</v>
      </c>
      <c r="B206" s="8">
        <v>696244202074</v>
      </c>
      <c r="C206" s="1" t="s">
        <v>1122</v>
      </c>
      <c r="D206" s="1" t="s">
        <v>1123</v>
      </c>
      <c r="E206" s="1">
        <v>8</v>
      </c>
      <c r="F206" s="6"/>
      <c r="G206" s="3">
        <v>29.22</v>
      </c>
      <c r="H206" s="3">
        <f>(ROUND(G206*(1-$E$5)*(1-$G$5)*(1-$H$5),2)*F206)</f>
        <v>0</v>
      </c>
      <c r="I206" s="204"/>
      <c r="J206" s="52" t="s">
        <v>0</v>
      </c>
      <c r="K206" s="5">
        <v>0.72036174879999992</v>
      </c>
      <c r="M206" s="165"/>
      <c r="N206" s="1"/>
      <c r="O206" s="27"/>
      <c r="P206" s="27"/>
      <c r="R206" s="2" t="s">
        <v>519</v>
      </c>
      <c r="S206" s="2" t="s">
        <v>520</v>
      </c>
      <c r="U206" s="4" t="s">
        <v>655</v>
      </c>
      <c r="V206" s="3"/>
      <c r="Y206" s="1"/>
      <c r="AF206" s="131"/>
      <c r="AH206" s="132"/>
    </row>
    <row r="207" spans="1:34" ht="14.45" customHeight="1">
      <c r="A207" s="56">
        <f>SUBTOTAL(3,$B$16:B207)</f>
        <v>192</v>
      </c>
      <c r="B207" s="8">
        <v>696244200087</v>
      </c>
      <c r="C207" s="1" t="s">
        <v>159</v>
      </c>
      <c r="D207" s="1" t="s">
        <v>822</v>
      </c>
      <c r="E207" s="7">
        <v>300</v>
      </c>
      <c r="F207" s="44"/>
      <c r="G207" s="3">
        <v>741.41</v>
      </c>
      <c r="H207" s="69">
        <f t="shared" si="7"/>
        <v>0</v>
      </c>
      <c r="I207" s="2" t="s">
        <v>1360</v>
      </c>
      <c r="J207" s="52" t="s">
        <v>0</v>
      </c>
      <c r="K207" s="5">
        <v>31.302713349999998</v>
      </c>
      <c r="L207" s="4" t="s">
        <v>518</v>
      </c>
      <c r="N207" s="1"/>
      <c r="O207" s="27">
        <v>36</v>
      </c>
      <c r="P207" s="27"/>
      <c r="Q207" s="1" t="s">
        <v>309</v>
      </c>
      <c r="R207" s="2" t="s">
        <v>557</v>
      </c>
      <c r="S207" s="2" t="s">
        <v>520</v>
      </c>
      <c r="T207" s="45" t="s">
        <v>588</v>
      </c>
      <c r="U207" s="4" t="s">
        <v>638</v>
      </c>
      <c r="V207" s="3"/>
      <c r="W207" s="3"/>
      <c r="Y207" s="1"/>
    </row>
    <row r="208" spans="1:34" ht="13.15" customHeight="1">
      <c r="A208" s="56">
        <f>SUBTOTAL(3,$B$16:B208)</f>
        <v>193</v>
      </c>
      <c r="B208" s="8">
        <v>696244200209</v>
      </c>
      <c r="C208" s="1" t="s">
        <v>158</v>
      </c>
      <c r="D208" s="1" t="s">
        <v>823</v>
      </c>
      <c r="E208" s="7">
        <v>40</v>
      </c>
      <c r="F208" s="44"/>
      <c r="G208" s="3">
        <v>123.99</v>
      </c>
      <c r="H208" s="69">
        <f t="shared" si="7"/>
        <v>0</v>
      </c>
      <c r="I208" s="2" t="s">
        <v>1360</v>
      </c>
      <c r="J208" s="52" t="s">
        <v>0</v>
      </c>
      <c r="K208" s="5">
        <v>4.5365617799999995</v>
      </c>
      <c r="L208" s="46" t="s">
        <v>551</v>
      </c>
      <c r="M208" s="52">
        <v>4</v>
      </c>
      <c r="N208" s="4" t="s">
        <v>552</v>
      </c>
      <c r="O208" s="27">
        <v>256</v>
      </c>
      <c r="P208" s="27">
        <v>64</v>
      </c>
      <c r="Q208" s="1" t="s">
        <v>312</v>
      </c>
      <c r="R208" s="2" t="s">
        <v>557</v>
      </c>
      <c r="S208" s="2" t="s">
        <v>520</v>
      </c>
      <c r="T208" s="45" t="s">
        <v>588</v>
      </c>
      <c r="U208" s="4" t="s">
        <v>638</v>
      </c>
      <c r="V208" s="3"/>
      <c r="W208" s="3"/>
      <c r="Y208" s="1"/>
    </row>
    <row r="209" spans="1:34">
      <c r="A209" s="56">
        <f>SUBTOTAL(3,$B$16:B209)</f>
        <v>194</v>
      </c>
      <c r="B209" s="8">
        <v>696244202173</v>
      </c>
      <c r="C209" s="1" t="s">
        <v>1124</v>
      </c>
      <c r="D209" s="1" t="s">
        <v>1125</v>
      </c>
      <c r="E209" s="1">
        <v>8</v>
      </c>
      <c r="F209" s="6"/>
      <c r="G209" s="3">
        <v>33.659999999999997</v>
      </c>
      <c r="H209" s="3">
        <f>(ROUND(G209*(1-$E$5)*(1-$G$5)*(1-$H$5),2)*F209)</f>
        <v>0</v>
      </c>
      <c r="I209" s="204"/>
      <c r="J209" s="52" t="s">
        <v>0</v>
      </c>
      <c r="K209" s="5">
        <v>0.80731235599999995</v>
      </c>
      <c r="M209" s="165"/>
      <c r="N209" s="1"/>
      <c r="O209" s="27"/>
      <c r="P209" s="27"/>
      <c r="R209" s="2" t="s">
        <v>519</v>
      </c>
      <c r="S209" s="2" t="s">
        <v>520</v>
      </c>
      <c r="U209" s="4" t="s">
        <v>655</v>
      </c>
      <c r="V209" s="3"/>
      <c r="Y209" s="1"/>
      <c r="AF209" s="131"/>
      <c r="AH209" s="132"/>
    </row>
    <row r="210" spans="1:34" ht="14.45" customHeight="1">
      <c r="A210" s="56">
        <f>SUBTOTAL(3,$B$16:B210)</f>
        <v>195</v>
      </c>
      <c r="B210" s="8">
        <v>696244200094</v>
      </c>
      <c r="C210" s="1" t="s">
        <v>157</v>
      </c>
      <c r="D210" s="1" t="s">
        <v>824</v>
      </c>
      <c r="E210" s="7">
        <v>300</v>
      </c>
      <c r="F210" s="44"/>
      <c r="G210" s="3">
        <v>1168.6400000000001</v>
      </c>
      <c r="H210" s="69">
        <f t="shared" ref="H210" si="8">(ROUND(G210*(1-$E$5)*(1-$G$5)*(1-$H$5),2)*F210)</f>
        <v>0</v>
      </c>
      <c r="I210" s="4" t="s">
        <v>438</v>
      </c>
      <c r="J210" s="2" t="s">
        <v>0</v>
      </c>
      <c r="K210" s="225">
        <v>36.319800000000001</v>
      </c>
      <c r="L210" s="226"/>
      <c r="M210" s="226"/>
      <c r="N210" s="226"/>
      <c r="O210" s="226"/>
      <c r="P210" s="5"/>
      <c r="Q210" s="5"/>
      <c r="R210" s="4"/>
      <c r="S210" s="52"/>
      <c r="U210" s="27"/>
      <c r="V210" s="3"/>
      <c r="X210" s="2"/>
      <c r="Y210" s="2"/>
      <c r="Z210" s="45"/>
      <c r="AA210" s="4"/>
      <c r="AC210" s="3"/>
    </row>
    <row r="211" spans="1:34" ht="13.15" customHeight="1">
      <c r="A211" s="56">
        <f>SUBTOTAL(3,$B$16:B211)</f>
        <v>196</v>
      </c>
      <c r="B211" s="8">
        <v>696244200216</v>
      </c>
      <c r="C211" s="1" t="s">
        <v>156</v>
      </c>
      <c r="D211" s="1" t="s">
        <v>825</v>
      </c>
      <c r="E211" s="7">
        <v>40</v>
      </c>
      <c r="F211" s="44"/>
      <c r="G211" s="3">
        <v>213.21</v>
      </c>
      <c r="H211" s="69">
        <f t="shared" si="7"/>
        <v>0</v>
      </c>
      <c r="I211" s="2" t="s">
        <v>1360</v>
      </c>
      <c r="J211" s="52" t="s">
        <v>0</v>
      </c>
      <c r="K211" s="5">
        <v>5.7138315559999997</v>
      </c>
      <c r="L211" s="4" t="s">
        <v>590</v>
      </c>
      <c r="M211" s="52">
        <v>1</v>
      </c>
      <c r="N211" s="4" t="s">
        <v>590</v>
      </c>
      <c r="O211" s="27">
        <v>140</v>
      </c>
      <c r="P211" s="27"/>
      <c r="Q211" s="1" t="s">
        <v>315</v>
      </c>
      <c r="R211" s="2" t="s">
        <v>557</v>
      </c>
      <c r="S211" s="2" t="s">
        <v>520</v>
      </c>
      <c r="T211" s="45" t="s">
        <v>589</v>
      </c>
      <c r="U211" s="4" t="s">
        <v>638</v>
      </c>
      <c r="V211" s="3"/>
      <c r="W211" s="3"/>
      <c r="Y211" s="1"/>
    </row>
    <row r="212" spans="1:34">
      <c r="A212" s="56">
        <f>SUBTOTAL(3,$B$16:B212)</f>
        <v>197</v>
      </c>
      <c r="B212" s="8">
        <v>696244202272</v>
      </c>
      <c r="C212" s="1" t="s">
        <v>1126</v>
      </c>
      <c r="D212" s="1" t="s">
        <v>1127</v>
      </c>
      <c r="E212" s="1">
        <v>6</v>
      </c>
      <c r="F212" s="6"/>
      <c r="G212" s="3">
        <v>44.17</v>
      </c>
      <c r="H212" s="3">
        <f>(ROUND(G212*(1-$E$5)*(1-$G$5)*(1-$H$5),2)*F212)</f>
        <v>0</v>
      </c>
      <c r="I212" s="204"/>
      <c r="J212" s="52" t="s">
        <v>0</v>
      </c>
      <c r="K212" s="5">
        <v>0.73892473340000009</v>
      </c>
      <c r="M212" s="165"/>
      <c r="N212" s="1"/>
      <c r="O212" s="27"/>
      <c r="P212" s="27"/>
      <c r="R212" s="2" t="s">
        <v>519</v>
      </c>
      <c r="S212" s="2" t="s">
        <v>520</v>
      </c>
      <c r="U212" s="4" t="s">
        <v>655</v>
      </c>
      <c r="V212" s="3"/>
      <c r="Y212" s="1"/>
      <c r="AF212" s="131"/>
      <c r="AH212" s="132"/>
    </row>
    <row r="213" spans="1:34" ht="14.45" customHeight="1">
      <c r="A213" s="56">
        <f>SUBTOTAL(3,$B$16:B213)</f>
        <v>198</v>
      </c>
      <c r="B213" s="8">
        <v>696244200100</v>
      </c>
      <c r="C213" s="1" t="s">
        <v>155</v>
      </c>
      <c r="D213" s="1" t="s">
        <v>826</v>
      </c>
      <c r="E213" s="7">
        <v>300</v>
      </c>
      <c r="F213" s="44"/>
      <c r="G213" s="3">
        <v>1350.82</v>
      </c>
      <c r="H213" s="69">
        <f t="shared" ref="H213:H223" si="9">(ROUND(G213*(1-$E$5)*(1-$G$5)*(1-$H$5),2)*F213)</f>
        <v>0</v>
      </c>
      <c r="I213" s="2" t="s">
        <v>1360</v>
      </c>
      <c r="J213" s="52" t="s">
        <v>0</v>
      </c>
      <c r="K213" s="5">
        <v>43.590590499999998</v>
      </c>
      <c r="L213" s="4" t="s">
        <v>565</v>
      </c>
      <c r="N213" s="1"/>
      <c r="O213" s="27">
        <v>36</v>
      </c>
      <c r="P213" s="27"/>
      <c r="Q213" s="1" t="s">
        <v>314</v>
      </c>
      <c r="R213" s="2" t="s">
        <v>557</v>
      </c>
      <c r="S213" s="2" t="s">
        <v>520</v>
      </c>
      <c r="T213" s="45" t="s">
        <v>591</v>
      </c>
      <c r="U213" s="4" t="s">
        <v>638</v>
      </c>
      <c r="V213" s="3"/>
      <c r="W213" s="3"/>
      <c r="Y213" s="1"/>
    </row>
    <row r="214" spans="1:34" ht="13.15" customHeight="1">
      <c r="A214" s="56">
        <f>SUBTOTAL(3,$B$16:B214)</f>
        <v>199</v>
      </c>
      <c r="B214" s="8">
        <v>696244200223</v>
      </c>
      <c r="C214" s="1" t="s">
        <v>154</v>
      </c>
      <c r="D214" s="1" t="s">
        <v>827</v>
      </c>
      <c r="E214" s="7">
        <v>40</v>
      </c>
      <c r="F214" s="44"/>
      <c r="G214" s="3">
        <v>234.93</v>
      </c>
      <c r="H214" s="69">
        <f t="shared" si="9"/>
        <v>0</v>
      </c>
      <c r="I214" s="2" t="s">
        <v>1360</v>
      </c>
      <c r="J214" s="52" t="s">
        <v>0</v>
      </c>
      <c r="K214" s="5">
        <v>6.6189453999999994</v>
      </c>
      <c r="L214" s="4" t="s">
        <v>590</v>
      </c>
      <c r="M214" s="52">
        <v>1</v>
      </c>
      <c r="N214" s="4" t="s">
        <v>590</v>
      </c>
      <c r="O214" s="27">
        <v>140</v>
      </c>
      <c r="P214" s="27"/>
      <c r="Q214" s="1" t="s">
        <v>315</v>
      </c>
      <c r="R214" s="2" t="s">
        <v>557</v>
      </c>
      <c r="S214" s="2" t="s">
        <v>520</v>
      </c>
      <c r="T214" s="45" t="s">
        <v>591</v>
      </c>
      <c r="U214" s="4" t="s">
        <v>638</v>
      </c>
      <c r="V214" s="3"/>
      <c r="W214" s="3"/>
      <c r="Y214" s="1"/>
    </row>
    <row r="215" spans="1:34">
      <c r="A215" s="56">
        <f>SUBTOTAL(3,$B$16:B215)</f>
        <v>200</v>
      </c>
      <c r="B215" s="8">
        <v>696244202432</v>
      </c>
      <c r="C215" s="1" t="s">
        <v>1128</v>
      </c>
      <c r="D215" s="1" t="s">
        <v>1129</v>
      </c>
      <c r="E215" s="1">
        <v>6</v>
      </c>
      <c r="F215" s="6"/>
      <c r="G215" s="3">
        <v>53.87</v>
      </c>
      <c r="H215" s="3">
        <f>(ROUND(G215*(1-$E$5)*(1-$G$5)*(1-$H$5),2)*F215)</f>
        <v>0</v>
      </c>
      <c r="I215" s="204"/>
      <c r="J215" s="52" t="s">
        <v>0</v>
      </c>
      <c r="K215" s="5">
        <v>0.86419181</v>
      </c>
      <c r="M215" s="165"/>
      <c r="N215" s="1"/>
      <c r="O215" s="27"/>
      <c r="P215" s="27"/>
      <c r="R215" s="2" t="s">
        <v>519</v>
      </c>
      <c r="S215" s="2" t="s">
        <v>520</v>
      </c>
      <c r="U215" s="4" t="s">
        <v>655</v>
      </c>
      <c r="V215" s="3"/>
      <c r="Y215" s="1"/>
      <c r="AF215" s="131"/>
      <c r="AH215" s="132"/>
    </row>
    <row r="216" spans="1:34" ht="13.15" customHeight="1">
      <c r="A216" s="56">
        <f>SUBTOTAL(3,$B$16:B216)</f>
        <v>201</v>
      </c>
      <c r="B216" s="8">
        <v>696244203903</v>
      </c>
      <c r="C216" s="1" t="s">
        <v>153</v>
      </c>
      <c r="D216" s="1" t="s">
        <v>828</v>
      </c>
      <c r="E216" s="7">
        <v>300</v>
      </c>
      <c r="F216" s="44"/>
      <c r="G216" s="3">
        <v>1671.03</v>
      </c>
      <c r="H216" s="69">
        <f t="shared" si="9"/>
        <v>0</v>
      </c>
      <c r="I216" s="2" t="s">
        <v>1360</v>
      </c>
      <c r="J216" s="52" t="s">
        <v>0</v>
      </c>
      <c r="K216" s="5">
        <v>50.687294469999991</v>
      </c>
      <c r="L216" s="4" t="s">
        <v>592</v>
      </c>
      <c r="N216" s="1"/>
      <c r="O216" s="27">
        <v>36</v>
      </c>
      <c r="P216" s="27"/>
      <c r="Q216" s="1" t="s">
        <v>314</v>
      </c>
      <c r="R216" s="2" t="s">
        <v>557</v>
      </c>
      <c r="S216" s="2" t="s">
        <v>520</v>
      </c>
      <c r="T216" s="45" t="s">
        <v>593</v>
      </c>
      <c r="U216" s="4" t="s">
        <v>638</v>
      </c>
      <c r="V216" s="3"/>
      <c r="W216" s="3"/>
      <c r="Y216" s="1"/>
    </row>
    <row r="217" spans="1:34" ht="13.15" customHeight="1">
      <c r="A217" s="56">
        <f>SUBTOTAL(3,$B$16:B217)</f>
        <v>202</v>
      </c>
      <c r="B217" s="8">
        <v>696244203927</v>
      </c>
      <c r="C217" s="1" t="s">
        <v>152</v>
      </c>
      <c r="D217" s="1" t="s">
        <v>829</v>
      </c>
      <c r="E217" s="7">
        <v>40</v>
      </c>
      <c r="F217" s="44"/>
      <c r="G217" s="3">
        <v>278.58999999999997</v>
      </c>
      <c r="H217" s="69">
        <f t="shared" si="9"/>
        <v>0</v>
      </c>
      <c r="I217" s="2" t="s">
        <v>1360</v>
      </c>
      <c r="J217" s="52" t="s">
        <v>0</v>
      </c>
      <c r="K217" s="5">
        <v>6.6451725959999992</v>
      </c>
      <c r="L217" s="4" t="s">
        <v>594</v>
      </c>
      <c r="M217" s="52">
        <v>1</v>
      </c>
      <c r="N217" s="4" t="s">
        <v>594</v>
      </c>
      <c r="O217" s="27">
        <v>140</v>
      </c>
      <c r="P217" s="27"/>
      <c r="Q217" s="1" t="s">
        <v>315</v>
      </c>
      <c r="R217" s="2" t="s">
        <v>557</v>
      </c>
      <c r="S217" s="2" t="s">
        <v>520</v>
      </c>
      <c r="T217" s="45" t="s">
        <v>593</v>
      </c>
      <c r="U217" s="4" t="s">
        <v>638</v>
      </c>
      <c r="V217" s="3"/>
      <c r="W217" s="3"/>
      <c r="Y217" s="1"/>
    </row>
    <row r="218" spans="1:34">
      <c r="A218" s="56">
        <f>SUBTOTAL(3,$B$16:B218)</f>
        <v>203</v>
      </c>
      <c r="B218" s="8">
        <v>696244203934</v>
      </c>
      <c r="C218" s="1" t="s">
        <v>1130</v>
      </c>
      <c r="D218" s="1" t="s">
        <v>1131</v>
      </c>
      <c r="E218" s="1">
        <v>6</v>
      </c>
      <c r="F218" s="6"/>
      <c r="G218" s="3">
        <v>61.85</v>
      </c>
      <c r="H218" s="3">
        <f>(ROUND(G218*(1-$E$5)*(1-$G$5)*(1-$H$5),2)*F218)</f>
        <v>0</v>
      </c>
      <c r="I218" s="204"/>
      <c r="J218" s="52" t="s">
        <v>0</v>
      </c>
      <c r="K218" s="5">
        <v>1.0061258893999998</v>
      </c>
      <c r="L218" s="2"/>
      <c r="M218" s="2"/>
      <c r="O218" s="1"/>
      <c r="P218" s="1"/>
      <c r="S218" s="4"/>
      <c r="U218" s="1"/>
      <c r="V218" s="3"/>
      <c r="W218" s="4"/>
      <c r="Y218" s="1"/>
    </row>
    <row r="219" spans="1:34" ht="13.15" customHeight="1">
      <c r="A219" s="56">
        <f>SUBTOTAL(3,$B$16:B219)</f>
        <v>204</v>
      </c>
      <c r="B219" s="8">
        <v>696244203248</v>
      </c>
      <c r="C219" s="1" t="s">
        <v>151</v>
      </c>
      <c r="D219" s="1" t="s">
        <v>830</v>
      </c>
      <c r="E219" s="7">
        <v>80</v>
      </c>
      <c r="F219" s="44"/>
      <c r="G219" s="3">
        <v>551.98</v>
      </c>
      <c r="H219" s="69">
        <f t="shared" si="9"/>
        <v>0</v>
      </c>
      <c r="I219" s="2" t="s">
        <v>1360</v>
      </c>
      <c r="J219" s="52" t="s">
        <v>0</v>
      </c>
      <c r="K219" s="5">
        <v>15.931302519999999</v>
      </c>
      <c r="L219" s="4" t="s">
        <v>594</v>
      </c>
      <c r="N219" s="1"/>
      <c r="O219" s="27">
        <v>36</v>
      </c>
      <c r="P219" s="27"/>
      <c r="Q219" s="1" t="s">
        <v>314</v>
      </c>
      <c r="R219" s="2" t="s">
        <v>557</v>
      </c>
      <c r="S219" s="2" t="s">
        <v>520</v>
      </c>
      <c r="T219" s="45" t="s">
        <v>595</v>
      </c>
      <c r="U219" s="4" t="s">
        <v>638</v>
      </c>
      <c r="V219" s="3"/>
      <c r="W219" s="3"/>
      <c r="Y219" s="1"/>
    </row>
    <row r="220" spans="1:34" ht="13.15" customHeight="1">
      <c r="A220" s="56">
        <f>SUBTOTAL(3,$B$16:B220)</f>
        <v>205</v>
      </c>
      <c r="B220" s="8">
        <v>696244203262</v>
      </c>
      <c r="C220" s="1" t="s">
        <v>150</v>
      </c>
      <c r="D220" s="1" t="s">
        <v>831</v>
      </c>
      <c r="E220" s="7">
        <v>40</v>
      </c>
      <c r="F220" s="44"/>
      <c r="G220" s="3">
        <v>331.19</v>
      </c>
      <c r="H220" s="69">
        <f t="shared" si="9"/>
        <v>0</v>
      </c>
      <c r="I220" s="2" t="s">
        <v>1360</v>
      </c>
      <c r="J220" s="52" t="s">
        <v>0</v>
      </c>
      <c r="K220" s="5">
        <v>7.5111512600000001</v>
      </c>
      <c r="L220" s="4" t="s">
        <v>594</v>
      </c>
      <c r="M220" s="52">
        <v>1</v>
      </c>
      <c r="N220" s="4" t="s">
        <v>594</v>
      </c>
      <c r="O220" s="27">
        <v>140</v>
      </c>
      <c r="P220" s="27"/>
      <c r="Q220" s="1" t="s">
        <v>315</v>
      </c>
      <c r="R220" s="2" t="s">
        <v>557</v>
      </c>
      <c r="S220" s="2" t="s">
        <v>520</v>
      </c>
      <c r="T220" s="45" t="s">
        <v>595</v>
      </c>
      <c r="U220" s="4" t="s">
        <v>638</v>
      </c>
      <c r="V220" s="3"/>
      <c r="W220" s="3"/>
      <c r="Y220" s="1"/>
    </row>
    <row r="221" spans="1:34">
      <c r="A221" s="56">
        <f>SUBTOTAL(3,$B$16:B221)</f>
        <v>206</v>
      </c>
      <c r="B221" s="8">
        <v>696244203279</v>
      </c>
      <c r="C221" s="1" t="s">
        <v>1132</v>
      </c>
      <c r="D221" s="1" t="s">
        <v>1133</v>
      </c>
      <c r="E221" s="1">
        <v>6</v>
      </c>
      <c r="F221" s="6"/>
      <c r="G221" s="3">
        <v>66.91</v>
      </c>
      <c r="H221" s="3">
        <f>(ROUND(G221*(1-$E$5)*(1-$G$5)*(1-$H$5),2)*F221)</f>
        <v>0</v>
      </c>
      <c r="I221" s="204"/>
      <c r="J221" s="52" t="s">
        <v>0</v>
      </c>
      <c r="K221" s="5">
        <v>1.1360226889999998</v>
      </c>
      <c r="V221" s="3"/>
    </row>
    <row r="222" spans="1:34" ht="13.15" customHeight="1">
      <c r="A222" s="56">
        <f>SUBTOTAL(3,$B$16:B222)</f>
        <v>207</v>
      </c>
      <c r="B222" s="8">
        <v>696244204443</v>
      </c>
      <c r="C222" s="1" t="s">
        <v>333</v>
      </c>
      <c r="D222" s="1" t="s">
        <v>832</v>
      </c>
      <c r="E222" s="7">
        <v>100</v>
      </c>
      <c r="F222" s="44"/>
      <c r="G222" s="3">
        <v>1445.75</v>
      </c>
      <c r="H222" s="69">
        <f t="shared" si="9"/>
        <v>0</v>
      </c>
      <c r="I222" s="2" t="s">
        <v>1360</v>
      </c>
      <c r="J222" s="52" t="s">
        <v>0</v>
      </c>
      <c r="K222" s="5">
        <v>23.815059399999999</v>
      </c>
      <c r="L222" s="4" t="s">
        <v>596</v>
      </c>
      <c r="N222" s="1"/>
      <c r="O222" s="27">
        <v>36</v>
      </c>
      <c r="P222" s="27"/>
      <c r="Q222" s="1" t="s">
        <v>314</v>
      </c>
      <c r="R222" s="2" t="s">
        <v>557</v>
      </c>
      <c r="S222" s="2" t="s">
        <v>520</v>
      </c>
      <c r="T222" s="45" t="s">
        <v>597</v>
      </c>
      <c r="U222" s="4" t="s">
        <v>638</v>
      </c>
      <c r="V222" s="3"/>
      <c r="W222" s="3"/>
      <c r="Y222" s="1"/>
    </row>
    <row r="223" spans="1:34" ht="13.15" customHeight="1">
      <c r="A223" s="56">
        <f>SUBTOTAL(3,$B$16:B223)</f>
        <v>208</v>
      </c>
      <c r="B223" s="8">
        <v>696244204467</v>
      </c>
      <c r="C223" s="1" t="s">
        <v>334</v>
      </c>
      <c r="D223" s="1" t="s">
        <v>833</v>
      </c>
      <c r="E223" s="7">
        <v>25</v>
      </c>
      <c r="F223" s="44"/>
      <c r="G223" s="3">
        <v>361.42</v>
      </c>
      <c r="H223" s="3">
        <f t="shared" si="9"/>
        <v>0</v>
      </c>
      <c r="I223" s="2" t="s">
        <v>1360</v>
      </c>
      <c r="J223" s="52" t="s">
        <v>0</v>
      </c>
      <c r="K223" s="5">
        <v>5.7320148499999997</v>
      </c>
      <c r="L223" s="4" t="s">
        <v>596</v>
      </c>
      <c r="M223" s="52">
        <v>1</v>
      </c>
      <c r="N223" s="4" t="s">
        <v>598</v>
      </c>
      <c r="O223" s="27">
        <v>140</v>
      </c>
      <c r="P223" s="27"/>
      <c r="Q223" s="1" t="s">
        <v>315</v>
      </c>
      <c r="R223" s="2" t="s">
        <v>557</v>
      </c>
      <c r="S223" s="2" t="s">
        <v>520</v>
      </c>
      <c r="T223" s="45" t="s">
        <v>597</v>
      </c>
      <c r="U223" s="4" t="s">
        <v>638</v>
      </c>
      <c r="V223" s="3"/>
      <c r="W223" s="3"/>
      <c r="Y223" s="1"/>
    </row>
    <row r="224" spans="1:34">
      <c r="A224" s="56">
        <f>SUBTOTAL(3,$B$16:B224)</f>
        <v>209</v>
      </c>
      <c r="B224" s="8">
        <v>696244204474</v>
      </c>
      <c r="C224" s="1" t="s">
        <v>1134</v>
      </c>
      <c r="D224" s="1" t="s">
        <v>1135</v>
      </c>
      <c r="E224" s="1">
        <v>6</v>
      </c>
      <c r="F224" s="6"/>
      <c r="G224" s="3">
        <v>105.68</v>
      </c>
      <c r="H224" s="3">
        <f>(ROUND(G224*(1-$E$5)*(1-$G$5)*(1-$H$5),2)*F224)</f>
        <v>0</v>
      </c>
      <c r="I224" s="204"/>
      <c r="J224" s="52" t="s">
        <v>0</v>
      </c>
      <c r="K224" s="5">
        <v>1.3840435639999997</v>
      </c>
      <c r="V224" s="3"/>
    </row>
    <row r="225" spans="1:39" ht="13.15" customHeight="1">
      <c r="A225" s="56">
        <f>SUBTOTAL(3,$B$16:B225)</f>
        <v>210</v>
      </c>
      <c r="B225" s="47" t="s">
        <v>1024</v>
      </c>
      <c r="C225" s="39"/>
      <c r="D225" s="39"/>
      <c r="E225" s="48"/>
      <c r="F225" s="39"/>
      <c r="G225" s="39"/>
      <c r="H225" s="40"/>
      <c r="I225" s="42" t="s">
        <v>1358</v>
      </c>
      <c r="J225" s="195"/>
      <c r="K225" s="43"/>
      <c r="L225" s="39"/>
      <c r="M225" s="60"/>
      <c r="N225" s="39"/>
      <c r="O225" s="42"/>
      <c r="P225" s="42"/>
      <c r="Q225" s="42"/>
      <c r="R225" s="42"/>
      <c r="S225" s="42"/>
      <c r="T225" s="42"/>
      <c r="U225" s="43"/>
      <c r="V225" s="3"/>
      <c r="W225" s="3"/>
      <c r="Y225" s="1"/>
    </row>
    <row r="226" spans="1:39" ht="13.15" customHeight="1">
      <c r="A226" s="56">
        <f>SUBTOTAL(3,$B$16:B226)</f>
        <v>211</v>
      </c>
      <c r="B226" s="8">
        <v>696244205372</v>
      </c>
      <c r="C226" s="8" t="s">
        <v>1025</v>
      </c>
      <c r="D226" s="1" t="s">
        <v>1267</v>
      </c>
      <c r="E226" s="7">
        <v>500</v>
      </c>
      <c r="F226" s="44"/>
      <c r="G226" s="3">
        <v>383.64240000000001</v>
      </c>
      <c r="H226" s="3">
        <f t="shared" ref="H226:H248" si="10">(ROUND(G226*(1-$E$5)*(1-$G$5)*(1-$H$5),2)*F226)</f>
        <v>0</v>
      </c>
      <c r="I226" s="2" t="s">
        <v>1359</v>
      </c>
      <c r="J226" s="52" t="s">
        <v>0</v>
      </c>
      <c r="K226" s="5">
        <v>17.641051142849999</v>
      </c>
      <c r="L226" s="4" t="s">
        <v>518</v>
      </c>
      <c r="N226" s="1"/>
      <c r="O226" s="27">
        <v>36</v>
      </c>
      <c r="P226" s="27"/>
      <c r="Q226" s="1" t="s">
        <v>309</v>
      </c>
      <c r="R226" s="2" t="s">
        <v>557</v>
      </c>
      <c r="S226" s="2" t="s">
        <v>520</v>
      </c>
      <c r="T226" s="45" t="s">
        <v>577</v>
      </c>
      <c r="U226" s="4" t="s">
        <v>637</v>
      </c>
      <c r="V226" s="3"/>
      <c r="W226" s="3"/>
      <c r="Y226" s="1"/>
    </row>
    <row r="227" spans="1:39" ht="13.15" customHeight="1">
      <c r="A227" s="56">
        <f>SUBTOTAL(3,$B$16:B227)</f>
        <v>212</v>
      </c>
      <c r="B227" s="8">
        <v>696244205396</v>
      </c>
      <c r="C227" s="8" t="s">
        <v>1026</v>
      </c>
      <c r="D227" s="1" t="s">
        <v>1268</v>
      </c>
      <c r="E227" s="7">
        <v>40</v>
      </c>
      <c r="F227" s="44"/>
      <c r="G227" s="137">
        <v>40.891800000000003</v>
      </c>
      <c r="H227" s="69">
        <f t="shared" si="10"/>
        <v>0</v>
      </c>
      <c r="I227" s="2" t="s">
        <v>1359</v>
      </c>
      <c r="J227" s="52" t="s">
        <v>0</v>
      </c>
      <c r="K227" s="5">
        <v>1.679004091428</v>
      </c>
      <c r="L227" s="4" t="s">
        <v>533</v>
      </c>
      <c r="M227" s="52">
        <v>6</v>
      </c>
      <c r="N227" s="4" t="s">
        <v>534</v>
      </c>
      <c r="O227" s="27">
        <v>648</v>
      </c>
      <c r="P227" s="27">
        <v>108</v>
      </c>
      <c r="Q227" s="1" t="s">
        <v>311</v>
      </c>
      <c r="R227" s="2" t="s">
        <v>557</v>
      </c>
      <c r="S227" s="2" t="s">
        <v>520</v>
      </c>
      <c r="T227" s="45" t="s">
        <v>577</v>
      </c>
      <c r="U227" s="4" t="s">
        <v>637</v>
      </c>
      <c r="V227" s="3"/>
      <c r="W227" s="3"/>
      <c r="Y227" s="1"/>
    </row>
    <row r="228" spans="1:39" ht="13.15" customHeight="1">
      <c r="A228" s="56">
        <f>SUBTOTAL(3,$B$16:B228)</f>
        <v>213</v>
      </c>
      <c r="B228" s="8">
        <v>696244205419</v>
      </c>
      <c r="C228" s="8" t="s">
        <v>1027</v>
      </c>
      <c r="D228" s="1" t="s">
        <v>1269</v>
      </c>
      <c r="E228" s="7">
        <v>120</v>
      </c>
      <c r="F228" s="44"/>
      <c r="G228" s="137">
        <v>89.953800000000001</v>
      </c>
      <c r="H228" s="3">
        <f t="shared" si="10"/>
        <v>0</v>
      </c>
      <c r="I228" s="2" t="s">
        <v>1359</v>
      </c>
      <c r="J228" s="52" t="s">
        <v>0</v>
      </c>
      <c r="K228" s="5">
        <v>4.5630122742839996</v>
      </c>
      <c r="L228" s="4" t="s">
        <v>533</v>
      </c>
      <c r="M228" s="2">
        <v>2</v>
      </c>
      <c r="N228" s="4" t="s">
        <v>534</v>
      </c>
      <c r="O228" s="27">
        <v>140</v>
      </c>
      <c r="P228" s="27">
        <f>O228/M228</f>
        <v>70</v>
      </c>
      <c r="Q228" s="1" t="s">
        <v>1161</v>
      </c>
      <c r="R228" s="2" t="s">
        <v>557</v>
      </c>
      <c r="S228" s="2" t="s">
        <v>520</v>
      </c>
      <c r="T228" s="45" t="s">
        <v>577</v>
      </c>
      <c r="U228" s="4" t="s">
        <v>637</v>
      </c>
      <c r="V228" s="3"/>
      <c r="Y228" s="1"/>
      <c r="AE228" s="130"/>
      <c r="AF228" s="131"/>
      <c r="AH228" s="132"/>
      <c r="AM228" s="3"/>
    </row>
    <row r="229" spans="1:39" ht="13.15" customHeight="1">
      <c r="A229" s="56">
        <f>SUBTOTAL(3,$B$16:B229)</f>
        <v>214</v>
      </c>
      <c r="B229" s="8">
        <v>696244205136</v>
      </c>
      <c r="C229" s="8" t="s">
        <v>1009</v>
      </c>
      <c r="D229" s="1" t="s">
        <v>1270</v>
      </c>
      <c r="E229" s="7">
        <v>500</v>
      </c>
      <c r="F229" s="44"/>
      <c r="G229" s="3">
        <v>285.50820000000004</v>
      </c>
      <c r="H229" s="3">
        <f t="shared" si="10"/>
        <v>0</v>
      </c>
      <c r="I229" s="2" t="s">
        <v>1359</v>
      </c>
      <c r="J229" s="52" t="s">
        <v>0</v>
      </c>
      <c r="K229" s="5">
        <v>18.405627849999995</v>
      </c>
      <c r="L229" s="4" t="s">
        <v>518</v>
      </c>
      <c r="N229" s="1"/>
      <c r="O229" s="27">
        <v>36</v>
      </c>
      <c r="P229" s="27"/>
      <c r="Q229" s="1" t="s">
        <v>309</v>
      </c>
      <c r="R229" s="2" t="s">
        <v>557</v>
      </c>
      <c r="S229" s="2" t="s">
        <v>520</v>
      </c>
      <c r="T229" s="45" t="s">
        <v>577</v>
      </c>
      <c r="U229" s="4" t="s">
        <v>637</v>
      </c>
      <c r="V229" s="3"/>
      <c r="W229" s="3"/>
      <c r="Y229" s="1"/>
    </row>
    <row r="230" spans="1:39" ht="13.15" customHeight="1">
      <c r="A230" s="56">
        <f>SUBTOTAL(3,$B$16:B230)</f>
        <v>215</v>
      </c>
      <c r="B230" s="8">
        <v>696244205150</v>
      </c>
      <c r="C230" s="8" t="s">
        <v>1010</v>
      </c>
      <c r="D230" s="1" t="s">
        <v>1271</v>
      </c>
      <c r="E230" s="7">
        <v>40</v>
      </c>
      <c r="F230" s="44"/>
      <c r="G230" s="3">
        <v>24.8064</v>
      </c>
      <c r="H230" s="69">
        <f t="shared" si="10"/>
        <v>0</v>
      </c>
      <c r="I230" s="2" t="s">
        <v>1359</v>
      </c>
      <c r="J230" s="52" t="s">
        <v>0</v>
      </c>
      <c r="K230" s="5">
        <v>1.7401702279999998</v>
      </c>
      <c r="L230" s="4" t="s">
        <v>533</v>
      </c>
      <c r="M230" s="52">
        <v>6</v>
      </c>
      <c r="N230" s="4" t="s">
        <v>534</v>
      </c>
      <c r="O230" s="27">
        <v>648</v>
      </c>
      <c r="P230" s="27">
        <v>108</v>
      </c>
      <c r="Q230" s="1" t="s">
        <v>311</v>
      </c>
      <c r="R230" s="2" t="s">
        <v>557</v>
      </c>
      <c r="S230" s="2" t="s">
        <v>520</v>
      </c>
      <c r="T230" s="45" t="s">
        <v>577</v>
      </c>
      <c r="U230" s="4" t="s">
        <v>637</v>
      </c>
      <c r="V230" s="3"/>
      <c r="W230" s="3"/>
      <c r="Y230" s="1"/>
    </row>
    <row r="231" spans="1:39" ht="13.15" customHeight="1">
      <c r="A231" s="56">
        <f>SUBTOTAL(3,$B$16:B231)</f>
        <v>216</v>
      </c>
      <c r="B231" s="8">
        <v>696244205174</v>
      </c>
      <c r="C231" s="8" t="s">
        <v>1011</v>
      </c>
      <c r="D231" s="1" t="s">
        <v>1272</v>
      </c>
      <c r="E231" s="7">
        <v>100</v>
      </c>
      <c r="F231" s="44"/>
      <c r="G231" s="3">
        <v>62.403599999999997</v>
      </c>
      <c r="H231" s="3">
        <f t="shared" si="10"/>
        <v>0</v>
      </c>
      <c r="I231" s="2" t="s">
        <v>1359</v>
      </c>
      <c r="J231" s="52" t="s">
        <v>0</v>
      </c>
      <c r="K231" s="5">
        <v>4.067925569999999</v>
      </c>
      <c r="L231" s="4" t="s">
        <v>533</v>
      </c>
      <c r="M231" s="2">
        <v>2</v>
      </c>
      <c r="N231" s="4" t="s">
        <v>534</v>
      </c>
      <c r="O231" s="27">
        <v>140</v>
      </c>
      <c r="P231" s="27">
        <f>O231/M231</f>
        <v>70</v>
      </c>
      <c r="Q231" s="1" t="s">
        <v>1161</v>
      </c>
      <c r="R231" s="2" t="s">
        <v>557</v>
      </c>
      <c r="S231" s="2" t="s">
        <v>520</v>
      </c>
      <c r="T231" s="45" t="s">
        <v>577</v>
      </c>
      <c r="U231" s="4" t="s">
        <v>637</v>
      </c>
      <c r="V231" s="3"/>
      <c r="Y231" s="1"/>
      <c r="AE231" s="130"/>
      <c r="AF231" s="131"/>
      <c r="AH231" s="132"/>
      <c r="AM231" s="3"/>
    </row>
    <row r="232" spans="1:39" ht="13.15" customHeight="1">
      <c r="A232" s="56">
        <f>SUBTOTAL(3,$B$16:B232)</f>
        <v>217</v>
      </c>
      <c r="B232" s="8">
        <v>696244205198</v>
      </c>
      <c r="C232" s="8" t="s">
        <v>1012</v>
      </c>
      <c r="D232" s="1" t="s">
        <v>1273</v>
      </c>
      <c r="E232" s="7">
        <v>400</v>
      </c>
      <c r="F232" s="44"/>
      <c r="G232" s="3">
        <v>242.16839999999999</v>
      </c>
      <c r="H232" s="69">
        <f t="shared" si="10"/>
        <v>0</v>
      </c>
      <c r="I232" s="2" t="s">
        <v>1359</v>
      </c>
      <c r="J232" s="52" t="s">
        <v>0</v>
      </c>
      <c r="K232" s="5">
        <v>17.561254559999998</v>
      </c>
      <c r="L232" s="4" t="s">
        <v>518</v>
      </c>
      <c r="N232" s="1"/>
      <c r="O232" s="27">
        <v>36</v>
      </c>
      <c r="P232" s="27"/>
      <c r="Q232" s="1" t="s">
        <v>309</v>
      </c>
      <c r="R232" s="2" t="s">
        <v>557</v>
      </c>
      <c r="S232" s="2" t="s">
        <v>520</v>
      </c>
      <c r="T232" s="45" t="s">
        <v>578</v>
      </c>
      <c r="U232" s="4" t="s">
        <v>637</v>
      </c>
      <c r="V232" s="3"/>
      <c r="W232" s="3"/>
      <c r="Y232" s="1"/>
    </row>
    <row r="233" spans="1:39" ht="13.15" customHeight="1">
      <c r="A233" s="56">
        <f>SUBTOTAL(3,$B$16:B233)</f>
        <v>218</v>
      </c>
      <c r="B233" s="8">
        <v>696244205211</v>
      </c>
      <c r="C233" s="8" t="s">
        <v>1013</v>
      </c>
      <c r="D233" s="1" t="s">
        <v>1274</v>
      </c>
      <c r="E233" s="7">
        <v>40</v>
      </c>
      <c r="F233" s="44"/>
      <c r="G233" s="3">
        <v>31.936199999999999</v>
      </c>
      <c r="H233" s="69">
        <f t="shared" si="10"/>
        <v>0</v>
      </c>
      <c r="I233" s="2" t="s">
        <v>1359</v>
      </c>
      <c r="J233" s="52" t="s">
        <v>0</v>
      </c>
      <c r="K233" s="5">
        <v>1.995025456</v>
      </c>
      <c r="L233" s="4" t="s">
        <v>533</v>
      </c>
      <c r="M233" s="52">
        <v>6</v>
      </c>
      <c r="N233" s="4" t="s">
        <v>534</v>
      </c>
      <c r="O233" s="27">
        <v>648</v>
      </c>
      <c r="P233" s="27">
        <v>108</v>
      </c>
      <c r="Q233" s="1" t="s">
        <v>311</v>
      </c>
      <c r="R233" s="2" t="s">
        <v>557</v>
      </c>
      <c r="S233" s="2" t="s">
        <v>520</v>
      </c>
      <c r="T233" s="45" t="s">
        <v>578</v>
      </c>
      <c r="U233" s="4" t="s">
        <v>637</v>
      </c>
      <c r="V233" s="3"/>
      <c r="W233" s="3"/>
      <c r="Y233" s="1"/>
    </row>
    <row r="234" spans="1:39" ht="13.15" customHeight="1">
      <c r="A234" s="56">
        <f>SUBTOTAL(3,$B$16:B234)</f>
        <v>219</v>
      </c>
      <c r="B234" s="8">
        <v>696244205235</v>
      </c>
      <c r="C234" s="8" t="s">
        <v>1014</v>
      </c>
      <c r="D234" s="1" t="s">
        <v>1275</v>
      </c>
      <c r="E234" s="7">
        <v>100</v>
      </c>
      <c r="F234" s="44"/>
      <c r="G234" s="3">
        <v>73.552199999999999</v>
      </c>
      <c r="H234" s="3">
        <f t="shared" si="10"/>
        <v>0</v>
      </c>
      <c r="I234" s="2" t="s">
        <v>1359</v>
      </c>
      <c r="J234" s="52" t="s">
        <v>0</v>
      </c>
      <c r="K234" s="5">
        <v>4.7050636399999997</v>
      </c>
      <c r="L234" s="4" t="s">
        <v>533</v>
      </c>
      <c r="M234" s="2">
        <v>2</v>
      </c>
      <c r="N234" s="4" t="s">
        <v>534</v>
      </c>
      <c r="O234" s="27">
        <v>140</v>
      </c>
      <c r="P234" s="27">
        <f>O234/M234</f>
        <v>70</v>
      </c>
      <c r="Q234" s="1" t="s">
        <v>1161</v>
      </c>
      <c r="R234" s="2" t="s">
        <v>557</v>
      </c>
      <c r="S234" s="2" t="s">
        <v>520</v>
      </c>
      <c r="T234" s="45" t="s">
        <v>578</v>
      </c>
      <c r="U234" s="4" t="s">
        <v>637</v>
      </c>
      <c r="V234" s="3"/>
      <c r="Y234" s="1"/>
      <c r="AE234" s="130"/>
      <c r="AF234" s="131"/>
      <c r="AH234" s="132"/>
      <c r="AM234" s="3"/>
    </row>
    <row r="235" spans="1:39" ht="13.15" customHeight="1">
      <c r="A235" s="56">
        <f>SUBTOTAL(3,$B$16:B235)</f>
        <v>220</v>
      </c>
      <c r="B235" s="8">
        <v>696244205259</v>
      </c>
      <c r="C235" s="8" t="s">
        <v>1015</v>
      </c>
      <c r="D235" s="1" t="s">
        <v>1276</v>
      </c>
      <c r="E235" s="7">
        <v>300</v>
      </c>
      <c r="F235" s="44"/>
      <c r="G235" s="3">
        <v>268.51499999999999</v>
      </c>
      <c r="H235" s="69">
        <f t="shared" si="10"/>
        <v>0</v>
      </c>
      <c r="I235" s="2" t="s">
        <v>1359</v>
      </c>
      <c r="J235" s="52" t="s">
        <v>0</v>
      </c>
      <c r="K235" s="5">
        <v>16.057696899999996</v>
      </c>
      <c r="L235" s="4" t="s">
        <v>518</v>
      </c>
      <c r="N235" s="1"/>
      <c r="O235" s="27">
        <v>36</v>
      </c>
      <c r="P235" s="27"/>
      <c r="Q235" s="1" t="s">
        <v>309</v>
      </c>
      <c r="R235" s="2" t="s">
        <v>557</v>
      </c>
      <c r="S235" s="2" t="s">
        <v>520</v>
      </c>
      <c r="T235" s="45" t="s">
        <v>579</v>
      </c>
      <c r="U235" s="4" t="s">
        <v>637</v>
      </c>
      <c r="V235" s="3"/>
      <c r="W235" s="3"/>
      <c r="Y235" s="1"/>
    </row>
    <row r="236" spans="1:39" ht="13.15" customHeight="1">
      <c r="A236" s="56">
        <f>SUBTOTAL(3,$B$16:B236)</f>
        <v>221</v>
      </c>
      <c r="B236" s="8">
        <v>696244205273</v>
      </c>
      <c r="C236" s="8" t="s">
        <v>1016</v>
      </c>
      <c r="D236" s="1" t="s">
        <v>1277</v>
      </c>
      <c r="E236" s="7">
        <v>40</v>
      </c>
      <c r="F236" s="44"/>
      <c r="G236" s="3">
        <v>47.858400000000003</v>
      </c>
      <c r="H236" s="69">
        <f t="shared" si="10"/>
        <v>0</v>
      </c>
      <c r="I236" s="2" t="s">
        <v>1359</v>
      </c>
      <c r="J236" s="52" t="s">
        <v>0</v>
      </c>
      <c r="K236" s="5">
        <v>2.5038929199999997</v>
      </c>
      <c r="L236" s="46" t="s">
        <v>551</v>
      </c>
      <c r="M236" s="52">
        <v>4</v>
      </c>
      <c r="N236" s="4" t="s">
        <v>552</v>
      </c>
      <c r="O236" s="27">
        <v>256</v>
      </c>
      <c r="P236" s="27">
        <v>64</v>
      </c>
      <c r="Q236" s="1" t="s">
        <v>312</v>
      </c>
      <c r="R236" s="2" t="s">
        <v>557</v>
      </c>
      <c r="S236" s="2" t="s">
        <v>520</v>
      </c>
      <c r="T236" s="45" t="s">
        <v>579</v>
      </c>
      <c r="U236" s="4" t="s">
        <v>637</v>
      </c>
      <c r="V236" s="3"/>
      <c r="W236" s="3"/>
      <c r="Y236" s="1"/>
    </row>
    <row r="237" spans="1:39" ht="13.15" customHeight="1">
      <c r="A237" s="56">
        <f>SUBTOTAL(3,$B$16:B237)</f>
        <v>222</v>
      </c>
      <c r="B237" s="8">
        <v>696244205310</v>
      </c>
      <c r="C237" s="8" t="s">
        <v>1017</v>
      </c>
      <c r="D237" s="1" t="s">
        <v>1278</v>
      </c>
      <c r="E237" s="7">
        <v>300</v>
      </c>
      <c r="F237" s="44"/>
      <c r="G237" s="3">
        <v>349.98239999999998</v>
      </c>
      <c r="H237" s="69">
        <f t="shared" si="10"/>
        <v>0</v>
      </c>
      <c r="I237" s="2" t="s">
        <v>1359</v>
      </c>
      <c r="J237" s="52" t="s">
        <v>0</v>
      </c>
      <c r="K237" s="5">
        <v>18.683411230000001</v>
      </c>
      <c r="L237" s="4" t="s">
        <v>518</v>
      </c>
      <c r="N237" s="1"/>
      <c r="O237" s="27">
        <v>36</v>
      </c>
      <c r="P237" s="27"/>
      <c r="Q237" s="1" t="s">
        <v>309</v>
      </c>
      <c r="R237" s="2" t="s">
        <v>557</v>
      </c>
      <c r="S237" s="2" t="s">
        <v>520</v>
      </c>
      <c r="T237" s="45" t="s">
        <v>580</v>
      </c>
      <c r="U237" s="4" t="s">
        <v>637</v>
      </c>
      <c r="V237" s="3"/>
      <c r="W237" s="3"/>
      <c r="Y237" s="1"/>
    </row>
    <row r="238" spans="1:39" ht="13.15" customHeight="1">
      <c r="A238" s="56">
        <f>SUBTOTAL(3,$B$16:B238)</f>
        <v>223</v>
      </c>
      <c r="B238" s="8">
        <v>696244205334</v>
      </c>
      <c r="C238" s="8" t="s">
        <v>1018</v>
      </c>
      <c r="D238" s="1" t="s">
        <v>1279</v>
      </c>
      <c r="E238" s="7">
        <v>40</v>
      </c>
      <c r="F238" s="44"/>
      <c r="G238" s="3">
        <v>61.087800000000001</v>
      </c>
      <c r="H238" s="69">
        <f t="shared" si="10"/>
        <v>0</v>
      </c>
      <c r="I238" s="2" t="s">
        <v>1359</v>
      </c>
      <c r="J238" s="52" t="s">
        <v>0</v>
      </c>
      <c r="K238" s="5">
        <v>2.8539881640000004</v>
      </c>
      <c r="L238" s="46" t="s">
        <v>551</v>
      </c>
      <c r="M238" s="52">
        <v>4</v>
      </c>
      <c r="N238" s="4" t="s">
        <v>552</v>
      </c>
      <c r="O238" s="27">
        <v>256</v>
      </c>
      <c r="P238" s="27">
        <v>64</v>
      </c>
      <c r="Q238" s="1" t="s">
        <v>312</v>
      </c>
      <c r="R238" s="2" t="s">
        <v>557</v>
      </c>
      <c r="S238" s="2" t="s">
        <v>520</v>
      </c>
      <c r="T238" s="45" t="s">
        <v>580</v>
      </c>
      <c r="U238" s="4" t="s">
        <v>637</v>
      </c>
      <c r="V238" s="3"/>
      <c r="W238" s="3"/>
      <c r="Y238" s="1"/>
    </row>
    <row r="239" spans="1:39" ht="13.15" customHeight="1">
      <c r="A239" s="56">
        <f>SUBTOTAL(3,$B$16:B239)</f>
        <v>224</v>
      </c>
      <c r="B239" s="8">
        <v>696244205556</v>
      </c>
      <c r="C239" s="8" t="s">
        <v>1280</v>
      </c>
      <c r="D239" s="1" t="s">
        <v>1281</v>
      </c>
      <c r="E239" s="12">
        <v>300</v>
      </c>
      <c r="F239" s="6"/>
      <c r="G239" s="69">
        <v>476.51</v>
      </c>
      <c r="H239" s="69">
        <f t="shared" si="10"/>
        <v>0</v>
      </c>
      <c r="I239" s="165" t="s">
        <v>1359</v>
      </c>
      <c r="J239" s="52" t="s">
        <v>0</v>
      </c>
      <c r="K239" s="5">
        <v>20.687419899999995</v>
      </c>
      <c r="L239" s="46"/>
      <c r="N239" s="4"/>
      <c r="O239" s="27"/>
      <c r="P239" s="27"/>
      <c r="R239" s="2"/>
      <c r="S239" s="2"/>
      <c r="T239" s="45"/>
      <c r="V239" s="3"/>
      <c r="W239" s="3"/>
      <c r="Y239" s="1"/>
    </row>
    <row r="240" spans="1:39" ht="13.15" customHeight="1">
      <c r="A240" s="56">
        <f>SUBTOTAL(3,$B$16:B240)</f>
        <v>225</v>
      </c>
      <c r="B240" s="8">
        <v>696244205570</v>
      </c>
      <c r="C240" s="8" t="s">
        <v>1282</v>
      </c>
      <c r="D240" s="1" t="s">
        <v>1283</v>
      </c>
      <c r="E240" s="12">
        <v>40</v>
      </c>
      <c r="F240" s="6"/>
      <c r="G240" s="69">
        <v>79.430000000000007</v>
      </c>
      <c r="H240" s="69">
        <f t="shared" si="10"/>
        <v>0</v>
      </c>
      <c r="I240" s="165" t="s">
        <v>1359</v>
      </c>
      <c r="J240" s="52" t="s">
        <v>0</v>
      </c>
      <c r="K240" s="5">
        <v>3.1211893199999996</v>
      </c>
      <c r="L240" s="46"/>
      <c r="N240" s="4"/>
      <c r="O240" s="27"/>
      <c r="P240" s="27"/>
      <c r="R240" s="2"/>
      <c r="S240" s="2"/>
      <c r="T240" s="45"/>
      <c r="V240" s="3"/>
      <c r="W240" s="3"/>
      <c r="Y240" s="1"/>
    </row>
    <row r="241" spans="1:25" ht="13.15" customHeight="1">
      <c r="A241" s="56">
        <f>SUBTOTAL(3,$B$16:B241)</f>
        <v>226</v>
      </c>
      <c r="B241" s="8">
        <v>696244205617</v>
      </c>
      <c r="C241" s="8" t="s">
        <v>1284</v>
      </c>
      <c r="D241" s="1" t="s">
        <v>1285</v>
      </c>
      <c r="E241" s="12">
        <v>300</v>
      </c>
      <c r="F241" s="6"/>
      <c r="G241" s="69">
        <v>490.25</v>
      </c>
      <c r="H241" s="69">
        <f t="shared" si="10"/>
        <v>0</v>
      </c>
      <c r="I241" s="165" t="s">
        <v>1359</v>
      </c>
      <c r="J241" s="52" t="s">
        <v>0</v>
      </c>
      <c r="K241" s="5">
        <v>24.477178869999999</v>
      </c>
      <c r="L241" s="39"/>
      <c r="M241" s="60"/>
      <c r="N241" s="39"/>
      <c r="O241" s="42"/>
      <c r="P241" s="42"/>
      <c r="Q241" s="42"/>
      <c r="R241" s="42"/>
      <c r="S241" s="42"/>
      <c r="T241" s="42"/>
      <c r="U241" s="43"/>
      <c r="V241" s="3"/>
      <c r="W241" s="3"/>
      <c r="Y241" s="1"/>
    </row>
    <row r="242" spans="1:25" ht="13.15" customHeight="1">
      <c r="A242" s="56">
        <f>SUBTOTAL(3,$B$16:B242)</f>
        <v>227</v>
      </c>
      <c r="B242" s="8">
        <v>696244205631</v>
      </c>
      <c r="C242" s="8" t="s">
        <v>1286</v>
      </c>
      <c r="D242" s="1" t="s">
        <v>1287</v>
      </c>
      <c r="E242" s="12">
        <v>40</v>
      </c>
      <c r="F242" s="6"/>
      <c r="G242" s="69">
        <v>81.489999999999995</v>
      </c>
      <c r="H242" s="69">
        <f t="shared" si="10"/>
        <v>0</v>
      </c>
      <c r="I242" s="165" t="s">
        <v>1359</v>
      </c>
      <c r="J242" s="52" t="s">
        <v>0</v>
      </c>
      <c r="K242" s="5">
        <v>3.6264905160000001</v>
      </c>
      <c r="L242" s="4" t="s">
        <v>518</v>
      </c>
      <c r="M242" s="2"/>
      <c r="N242" s="1"/>
      <c r="O242" s="27">
        <v>36</v>
      </c>
      <c r="P242" s="27"/>
      <c r="Q242" s="1" t="s">
        <v>309</v>
      </c>
      <c r="R242" s="2" t="s">
        <v>557</v>
      </c>
      <c r="S242" s="2" t="s">
        <v>520</v>
      </c>
      <c r="T242" s="45" t="s">
        <v>569</v>
      </c>
      <c r="U242" s="4" t="s">
        <v>636</v>
      </c>
      <c r="V242" s="3"/>
      <c r="W242" s="3"/>
      <c r="Y242" s="1"/>
    </row>
    <row r="243" spans="1:25" ht="13.15" customHeight="1">
      <c r="A243" s="56">
        <f>SUBTOTAL(3,$B$16:B243)</f>
        <v>228</v>
      </c>
      <c r="B243" s="8">
        <v>696244205679</v>
      </c>
      <c r="C243" s="8" t="s">
        <v>1288</v>
      </c>
      <c r="D243" s="1" t="s">
        <v>1289</v>
      </c>
      <c r="E243" s="12">
        <v>300</v>
      </c>
      <c r="F243" s="6"/>
      <c r="G243" s="3">
        <v>741.41</v>
      </c>
      <c r="H243" s="69">
        <f t="shared" si="10"/>
        <v>0</v>
      </c>
      <c r="I243" s="2" t="s">
        <v>1359</v>
      </c>
      <c r="J243" s="52" t="s">
        <v>0</v>
      </c>
      <c r="K243" s="5">
        <v>31.302713349999998</v>
      </c>
      <c r="L243" s="4" t="s">
        <v>522</v>
      </c>
      <c r="M243" s="2">
        <v>6</v>
      </c>
      <c r="N243" s="4" t="s">
        <v>523</v>
      </c>
      <c r="O243" s="27">
        <v>864</v>
      </c>
      <c r="P243" s="27">
        <f>O243/M243</f>
        <v>144</v>
      </c>
      <c r="Q243" s="1" t="s">
        <v>310</v>
      </c>
      <c r="R243" s="2" t="s">
        <v>557</v>
      </c>
      <c r="S243" s="2" t="s">
        <v>520</v>
      </c>
      <c r="T243" s="45" t="s">
        <v>569</v>
      </c>
      <c r="U243" s="4" t="s">
        <v>636</v>
      </c>
      <c r="V243" s="3"/>
      <c r="W243" s="3"/>
      <c r="Y243" s="1"/>
    </row>
    <row r="244" spans="1:25" ht="13.15" customHeight="1">
      <c r="A244" s="56">
        <f>SUBTOTAL(3,$B$16:B244)</f>
        <v>229</v>
      </c>
      <c r="B244" s="8">
        <v>696244205693</v>
      </c>
      <c r="C244" s="8" t="s">
        <v>1290</v>
      </c>
      <c r="D244" s="1" t="s">
        <v>1291</v>
      </c>
      <c r="E244" s="12">
        <v>40</v>
      </c>
      <c r="F244" s="6"/>
      <c r="G244" s="3">
        <v>123.99</v>
      </c>
      <c r="H244" s="69">
        <f t="shared" si="10"/>
        <v>0</v>
      </c>
      <c r="I244" s="2" t="s">
        <v>1359</v>
      </c>
      <c r="J244" s="52" t="s">
        <v>0</v>
      </c>
      <c r="K244" s="5">
        <v>4.5365617799999995</v>
      </c>
      <c r="L244" s="4" t="s">
        <v>524</v>
      </c>
      <c r="M244" s="2">
        <v>2</v>
      </c>
      <c r="N244" s="4" t="s">
        <v>525</v>
      </c>
      <c r="O244" s="27">
        <v>140</v>
      </c>
      <c r="P244" s="27">
        <f>O244/M244</f>
        <v>70</v>
      </c>
      <c r="Q244" s="1" t="s">
        <v>1161</v>
      </c>
      <c r="R244" s="2" t="s">
        <v>557</v>
      </c>
      <c r="S244" s="2" t="s">
        <v>520</v>
      </c>
      <c r="T244" s="45" t="s">
        <v>569</v>
      </c>
      <c r="U244" s="4" t="s">
        <v>636</v>
      </c>
      <c r="V244" s="3"/>
      <c r="W244" s="3"/>
      <c r="Y244" s="1"/>
    </row>
    <row r="245" spans="1:25" ht="13.15" customHeight="1">
      <c r="A245" s="56">
        <f>SUBTOTAL(3,$B$16:B245)</f>
        <v>230</v>
      </c>
      <c r="B245" s="8">
        <v>696244205730</v>
      </c>
      <c r="C245" s="8" t="s">
        <v>1292</v>
      </c>
      <c r="D245" s="1" t="s">
        <v>1293</v>
      </c>
      <c r="E245" s="12">
        <v>300</v>
      </c>
      <c r="F245" s="6"/>
      <c r="G245" s="3">
        <v>1168.6400000000001</v>
      </c>
      <c r="H245" s="69">
        <f t="shared" si="10"/>
        <v>0</v>
      </c>
      <c r="I245" s="2" t="s">
        <v>1359</v>
      </c>
      <c r="J245" s="52" t="s">
        <v>0</v>
      </c>
      <c r="K245" s="5">
        <v>37.257236669999998</v>
      </c>
      <c r="L245" s="4" t="s">
        <v>518</v>
      </c>
      <c r="M245" s="2"/>
      <c r="N245" s="1"/>
      <c r="O245" s="27">
        <v>36</v>
      </c>
      <c r="P245" s="27"/>
      <c r="Q245" s="1" t="s">
        <v>309</v>
      </c>
      <c r="R245" s="2" t="s">
        <v>557</v>
      </c>
      <c r="S245" s="2" t="s">
        <v>520</v>
      </c>
      <c r="T245" s="45" t="s">
        <v>569</v>
      </c>
      <c r="U245" s="4" t="s">
        <v>636</v>
      </c>
      <c r="V245" s="3"/>
      <c r="W245" s="3"/>
      <c r="Y245" s="1"/>
    </row>
    <row r="246" spans="1:25" ht="13.15" customHeight="1">
      <c r="A246" s="56">
        <f>SUBTOTAL(3,$B$16:B246)</f>
        <v>231</v>
      </c>
      <c r="B246" s="8">
        <v>696244205754</v>
      </c>
      <c r="C246" s="8" t="s">
        <v>1294</v>
      </c>
      <c r="D246" s="1" t="s">
        <v>1295</v>
      </c>
      <c r="E246" s="12">
        <v>40</v>
      </c>
      <c r="F246" s="6"/>
      <c r="G246" s="3">
        <v>213.21</v>
      </c>
      <c r="H246" s="69">
        <f t="shared" si="10"/>
        <v>0</v>
      </c>
      <c r="I246" s="2" t="s">
        <v>1359</v>
      </c>
      <c r="J246" s="52" t="s">
        <v>0</v>
      </c>
      <c r="K246" s="5">
        <v>5.7138315559999997</v>
      </c>
      <c r="L246" s="4" t="s">
        <v>522</v>
      </c>
      <c r="M246" s="2">
        <v>6</v>
      </c>
      <c r="N246" s="4" t="s">
        <v>523</v>
      </c>
      <c r="O246" s="27">
        <v>864</v>
      </c>
      <c r="P246" s="27">
        <f>O246/M246</f>
        <v>144</v>
      </c>
      <c r="Q246" s="1" t="s">
        <v>310</v>
      </c>
      <c r="R246" s="2" t="s">
        <v>557</v>
      </c>
      <c r="S246" s="2" t="s">
        <v>520</v>
      </c>
      <c r="T246" s="45" t="s">
        <v>569</v>
      </c>
      <c r="U246" s="4" t="s">
        <v>636</v>
      </c>
      <c r="V246" s="3"/>
      <c r="W246" s="3"/>
      <c r="Y246" s="1"/>
    </row>
    <row r="247" spans="1:25" ht="13.15" customHeight="1">
      <c r="A247" s="56">
        <f>SUBTOTAL(3,$B$16:B247)</f>
        <v>232</v>
      </c>
      <c r="B247" s="8">
        <v>696244205792</v>
      </c>
      <c r="C247" s="8" t="s">
        <v>1296</v>
      </c>
      <c r="D247" s="1" t="s">
        <v>1297</v>
      </c>
      <c r="E247" s="12">
        <v>300</v>
      </c>
      <c r="F247" s="6"/>
      <c r="G247" s="3">
        <v>1350.82</v>
      </c>
      <c r="H247" s="69">
        <f t="shared" si="10"/>
        <v>0</v>
      </c>
      <c r="I247" s="2" t="s">
        <v>1359</v>
      </c>
      <c r="J247" s="52" t="s">
        <v>0</v>
      </c>
      <c r="K247" s="5">
        <v>43.590590499999998</v>
      </c>
      <c r="L247" s="4" t="s">
        <v>524</v>
      </c>
      <c r="M247" s="2">
        <v>2</v>
      </c>
      <c r="N247" s="4" t="s">
        <v>525</v>
      </c>
      <c r="O247" s="27">
        <v>140</v>
      </c>
      <c r="P247" s="27">
        <f>O247/M247</f>
        <v>70</v>
      </c>
      <c r="Q247" s="1" t="s">
        <v>1161</v>
      </c>
      <c r="R247" s="2" t="s">
        <v>557</v>
      </c>
      <c r="S247" s="2" t="s">
        <v>520</v>
      </c>
      <c r="T247" s="45" t="s">
        <v>569</v>
      </c>
      <c r="U247" s="4" t="s">
        <v>636</v>
      </c>
      <c r="V247" s="3"/>
      <c r="W247" s="3"/>
      <c r="Y247" s="1"/>
    </row>
    <row r="248" spans="1:25" ht="13.15" customHeight="1">
      <c r="A248" s="56">
        <f>SUBTOTAL(3,$B$16:B248)</f>
        <v>233</v>
      </c>
      <c r="B248" s="8">
        <v>696244205815</v>
      </c>
      <c r="C248" s="8" t="s">
        <v>1298</v>
      </c>
      <c r="D248" s="1" t="s">
        <v>1299</v>
      </c>
      <c r="E248" s="12">
        <v>40</v>
      </c>
      <c r="F248" s="6"/>
      <c r="G248" s="3">
        <v>234.93</v>
      </c>
      <c r="H248" s="69">
        <f t="shared" si="10"/>
        <v>0</v>
      </c>
      <c r="I248" s="2" t="s">
        <v>1359</v>
      </c>
      <c r="J248" s="52" t="s">
        <v>0</v>
      </c>
      <c r="K248" s="5">
        <v>6.6189453999999994</v>
      </c>
      <c r="L248" s="4" t="s">
        <v>518</v>
      </c>
      <c r="N248" s="1"/>
      <c r="O248" s="27">
        <v>36</v>
      </c>
      <c r="P248" s="27"/>
      <c r="Q248" s="1" t="s">
        <v>309</v>
      </c>
      <c r="R248" s="2" t="s">
        <v>557</v>
      </c>
      <c r="S248" s="2" t="s">
        <v>520</v>
      </c>
      <c r="T248" s="45" t="s">
        <v>572</v>
      </c>
      <c r="U248" s="4" t="s">
        <v>636</v>
      </c>
      <c r="V248" s="3"/>
      <c r="W248" s="3"/>
      <c r="Y248" s="1"/>
    </row>
    <row r="249" spans="1:25" ht="13.15" customHeight="1">
      <c r="A249" s="56">
        <f>SUBTOTAL(3,$B$16:B249)</f>
        <v>234</v>
      </c>
      <c r="B249" s="47" t="s">
        <v>1051</v>
      </c>
      <c r="C249" s="39"/>
      <c r="D249" s="39"/>
      <c r="E249" s="48"/>
      <c r="F249" s="39"/>
      <c r="G249" s="39"/>
      <c r="H249" s="40"/>
      <c r="I249" s="201" t="s">
        <v>1358</v>
      </c>
      <c r="J249" s="195"/>
      <c r="K249" s="43"/>
      <c r="L249" s="4" t="s">
        <v>522</v>
      </c>
      <c r="M249" s="52">
        <v>6</v>
      </c>
      <c r="N249" s="4" t="s">
        <v>534</v>
      </c>
      <c r="O249" s="27">
        <v>648</v>
      </c>
      <c r="P249" s="27">
        <v>144</v>
      </c>
      <c r="Q249" s="1" t="s">
        <v>310</v>
      </c>
      <c r="R249" s="2" t="s">
        <v>557</v>
      </c>
      <c r="S249" s="2" t="s">
        <v>520</v>
      </c>
      <c r="T249" s="45" t="s">
        <v>572</v>
      </c>
      <c r="U249" s="4" t="s">
        <v>636</v>
      </c>
      <c r="V249" s="3"/>
      <c r="W249" s="3"/>
      <c r="Y249" s="1"/>
    </row>
    <row r="250" spans="1:25" ht="13.15" customHeight="1">
      <c r="A250" s="56">
        <f>SUBTOTAL(3,$B$16:B250)</f>
        <v>235</v>
      </c>
      <c r="B250" s="8">
        <v>696244205433</v>
      </c>
      <c r="C250" s="1" t="s">
        <v>1054</v>
      </c>
      <c r="D250" s="1" t="s">
        <v>1052</v>
      </c>
      <c r="E250" s="64">
        <v>2500</v>
      </c>
      <c r="F250" s="6"/>
      <c r="G250" s="3">
        <v>764.73</v>
      </c>
      <c r="H250" s="3">
        <f t="shared" ref="H250:H274" si="11">(ROUND(G250*(1-$E$5)*(1-$G$5)*(1-$H$5),2)*F250)</f>
        <v>0</v>
      </c>
      <c r="I250" s="2" t="s">
        <v>1357</v>
      </c>
      <c r="J250" s="52" t="s">
        <v>0</v>
      </c>
      <c r="K250" s="5">
        <v>19.441059887374998</v>
      </c>
      <c r="L250" s="4" t="s">
        <v>524</v>
      </c>
      <c r="M250" s="52">
        <v>2</v>
      </c>
      <c r="N250" s="4" t="s">
        <v>525</v>
      </c>
      <c r="O250" s="27">
        <v>140</v>
      </c>
      <c r="P250" s="27">
        <v>70</v>
      </c>
      <c r="Q250" s="1" t="s">
        <v>1161</v>
      </c>
      <c r="R250" s="2" t="s">
        <v>557</v>
      </c>
      <c r="S250" s="2" t="s">
        <v>520</v>
      </c>
      <c r="T250" s="45" t="s">
        <v>572</v>
      </c>
      <c r="U250" s="4" t="s">
        <v>636</v>
      </c>
      <c r="V250" s="3"/>
      <c r="W250" s="3"/>
      <c r="Y250" s="1"/>
    </row>
    <row r="251" spans="1:25" ht="13.15" customHeight="1">
      <c r="A251" s="56">
        <f>SUBTOTAL(3,$B$16:B251)</f>
        <v>236</v>
      </c>
      <c r="B251" s="8">
        <v>696244205457</v>
      </c>
      <c r="C251" s="1" t="s">
        <v>1055</v>
      </c>
      <c r="D251" s="1" t="s">
        <v>1053</v>
      </c>
      <c r="E251" s="64">
        <v>40</v>
      </c>
      <c r="F251" s="6"/>
      <c r="G251" s="3">
        <v>16.829999999999998</v>
      </c>
      <c r="H251" s="3">
        <f t="shared" si="11"/>
        <v>0</v>
      </c>
      <c r="I251" s="2" t="s">
        <v>1357</v>
      </c>
      <c r="J251" s="52" t="s">
        <v>0</v>
      </c>
      <c r="K251" s="5">
        <v>0.60500095819800004</v>
      </c>
      <c r="L251" s="4" t="s">
        <v>518</v>
      </c>
      <c r="N251" s="1"/>
      <c r="O251" s="27">
        <v>36</v>
      </c>
      <c r="P251" s="27"/>
      <c r="Q251" s="1" t="s">
        <v>313</v>
      </c>
      <c r="R251" s="2" t="s">
        <v>602</v>
      </c>
      <c r="S251" s="2" t="s">
        <v>520</v>
      </c>
      <c r="T251" s="45" t="s">
        <v>576</v>
      </c>
      <c r="U251" s="4" t="s">
        <v>637</v>
      </c>
      <c r="V251" s="3"/>
      <c r="W251" s="3"/>
      <c r="Y251" s="1"/>
    </row>
    <row r="252" spans="1:25" ht="13.15" customHeight="1">
      <c r="A252" s="56">
        <f>SUBTOTAL(3,$B$16:B252)</f>
        <v>237</v>
      </c>
      <c r="B252" s="8">
        <v>696244205471</v>
      </c>
      <c r="C252" s="1" t="s">
        <v>1056</v>
      </c>
      <c r="D252" s="1" t="s">
        <v>1205</v>
      </c>
      <c r="E252" s="64">
        <v>510</v>
      </c>
      <c r="F252" s="6"/>
      <c r="G252" s="3">
        <v>161.86000000000001</v>
      </c>
      <c r="H252" s="3">
        <f t="shared" si="11"/>
        <v>0</v>
      </c>
      <c r="I252" s="2" t="s">
        <v>1357</v>
      </c>
      <c r="J252" s="52" t="s">
        <v>0</v>
      </c>
      <c r="K252" s="5">
        <v>4.3470122170245</v>
      </c>
      <c r="L252" s="4" t="s">
        <v>533</v>
      </c>
      <c r="M252" s="52">
        <v>6</v>
      </c>
      <c r="N252" s="4" t="s">
        <v>534</v>
      </c>
      <c r="O252" s="27">
        <v>648</v>
      </c>
      <c r="P252" s="27">
        <v>108</v>
      </c>
      <c r="Q252" s="1" t="s">
        <v>311</v>
      </c>
      <c r="R252" s="2" t="s">
        <v>602</v>
      </c>
      <c r="S252" s="2" t="s">
        <v>520</v>
      </c>
      <c r="T252" s="45" t="s">
        <v>576</v>
      </c>
      <c r="U252" s="4" t="s">
        <v>637</v>
      </c>
      <c r="V252" s="3"/>
      <c r="W252" s="3"/>
      <c r="Y252" s="1"/>
    </row>
    <row r="253" spans="1:25" ht="14.45" customHeight="1">
      <c r="A253" s="56">
        <f>SUBTOTAL(3,$B$16:B253)</f>
        <v>238</v>
      </c>
      <c r="B253" s="63">
        <v>696244203064</v>
      </c>
      <c r="C253" s="1" t="s">
        <v>685</v>
      </c>
      <c r="D253" s="1" t="s">
        <v>686</v>
      </c>
      <c r="E253" s="64">
        <v>2300</v>
      </c>
      <c r="F253" s="6"/>
      <c r="G253" s="3">
        <v>869.55</v>
      </c>
      <c r="H253" s="3">
        <f t="shared" si="11"/>
        <v>0</v>
      </c>
      <c r="I253" s="2" t="s">
        <v>1357</v>
      </c>
      <c r="J253" s="52" t="s">
        <v>0</v>
      </c>
      <c r="K253" s="5">
        <v>22.737725799999996</v>
      </c>
      <c r="L253" s="4" t="s">
        <v>518</v>
      </c>
      <c r="N253" s="1"/>
      <c r="O253" s="27">
        <v>36</v>
      </c>
      <c r="P253" s="27"/>
      <c r="Q253" s="1" t="s">
        <v>313</v>
      </c>
      <c r="R253" s="2" t="s">
        <v>602</v>
      </c>
      <c r="S253" s="2" t="s">
        <v>520</v>
      </c>
      <c r="T253" s="45" t="s">
        <v>577</v>
      </c>
      <c r="U253" s="4" t="s">
        <v>637</v>
      </c>
      <c r="V253" s="3"/>
      <c r="W253" s="3"/>
      <c r="Y253" s="1"/>
    </row>
    <row r="254" spans="1:25" ht="13.15" customHeight="1">
      <c r="A254" s="56">
        <f>SUBTOTAL(3,$B$16:B254)</f>
        <v>239</v>
      </c>
      <c r="B254" s="63">
        <v>696244203088</v>
      </c>
      <c r="C254" s="1" t="s">
        <v>687</v>
      </c>
      <c r="D254" s="1" t="s">
        <v>688</v>
      </c>
      <c r="E254" s="64">
        <v>40</v>
      </c>
      <c r="F254" s="6"/>
      <c r="G254" s="3">
        <v>18.899999999999999</v>
      </c>
      <c r="H254" s="3">
        <f t="shared" si="11"/>
        <v>0</v>
      </c>
      <c r="I254" s="2" t="s">
        <v>1357</v>
      </c>
      <c r="J254" s="52" t="s">
        <v>0</v>
      </c>
      <c r="K254" s="5">
        <v>0.68737783999999991</v>
      </c>
      <c r="L254" s="4" t="s">
        <v>533</v>
      </c>
      <c r="M254" s="52">
        <v>6</v>
      </c>
      <c r="N254" s="4" t="s">
        <v>534</v>
      </c>
      <c r="O254" s="27">
        <v>648</v>
      </c>
      <c r="P254" s="27">
        <v>108</v>
      </c>
      <c r="Q254" s="1" t="s">
        <v>311</v>
      </c>
      <c r="R254" s="2" t="s">
        <v>602</v>
      </c>
      <c r="S254" s="2" t="s">
        <v>520</v>
      </c>
      <c r="T254" s="45" t="s">
        <v>577</v>
      </c>
      <c r="U254" s="4" t="s">
        <v>637</v>
      </c>
      <c r="V254" s="3"/>
      <c r="W254" s="3"/>
      <c r="Y254" s="1"/>
    </row>
    <row r="255" spans="1:25" ht="14.45" customHeight="1">
      <c r="A255" s="56">
        <f>SUBTOTAL(3,$B$16:B255)</f>
        <v>240</v>
      </c>
      <c r="B255" s="63">
        <v>696244203101</v>
      </c>
      <c r="C255" s="1" t="s">
        <v>689</v>
      </c>
      <c r="D255" s="1" t="s">
        <v>1206</v>
      </c>
      <c r="E255" s="64">
        <v>372</v>
      </c>
      <c r="F255" s="6"/>
      <c r="G255" s="3">
        <v>161.86000000000001</v>
      </c>
      <c r="H255" s="3">
        <f t="shared" si="11"/>
        <v>0</v>
      </c>
      <c r="I255" s="2" t="s">
        <v>1357</v>
      </c>
      <c r="J255" s="52" t="s">
        <v>0</v>
      </c>
      <c r="K255" s="5">
        <v>4.1195139119999995</v>
      </c>
      <c r="L255" s="4" t="s">
        <v>518</v>
      </c>
      <c r="N255" s="1"/>
      <c r="O255" s="27">
        <v>36</v>
      </c>
      <c r="P255" s="27"/>
      <c r="Q255" s="1" t="s">
        <v>313</v>
      </c>
      <c r="R255" s="2" t="s">
        <v>602</v>
      </c>
      <c r="S255" s="2" t="s">
        <v>520</v>
      </c>
      <c r="T255" s="45" t="s">
        <v>578</v>
      </c>
      <c r="U255" s="4" t="s">
        <v>637</v>
      </c>
      <c r="V255" s="3"/>
      <c r="W255" s="3"/>
      <c r="Y255" s="1"/>
    </row>
    <row r="256" spans="1:25" ht="13.15" customHeight="1">
      <c r="A256" s="56">
        <f>SUBTOTAL(3,$B$16:B256)</f>
        <v>241</v>
      </c>
      <c r="B256" s="8">
        <v>696244204689</v>
      </c>
      <c r="C256" s="1" t="s">
        <v>599</v>
      </c>
      <c r="D256" s="1" t="s">
        <v>884</v>
      </c>
      <c r="E256" s="7">
        <v>800</v>
      </c>
      <c r="F256" s="44"/>
      <c r="G256" s="3">
        <v>563.16750000000002</v>
      </c>
      <c r="H256" s="3">
        <f t="shared" si="11"/>
        <v>0</v>
      </c>
      <c r="I256" s="2" t="s">
        <v>1357</v>
      </c>
      <c r="J256" s="52" t="s">
        <v>0</v>
      </c>
      <c r="K256" s="5">
        <v>14.421861440000001</v>
      </c>
      <c r="L256" s="4" t="s">
        <v>533</v>
      </c>
      <c r="M256" s="52">
        <v>6</v>
      </c>
      <c r="N256" s="4" t="s">
        <v>534</v>
      </c>
      <c r="O256" s="27">
        <v>648</v>
      </c>
      <c r="P256" s="27">
        <v>108</v>
      </c>
      <c r="Q256" s="1" t="s">
        <v>311</v>
      </c>
      <c r="R256" s="2" t="s">
        <v>602</v>
      </c>
      <c r="S256" s="2" t="s">
        <v>520</v>
      </c>
      <c r="T256" s="45" t="s">
        <v>578</v>
      </c>
      <c r="U256" s="4" t="s">
        <v>637</v>
      </c>
      <c r="V256" s="3"/>
      <c r="W256" s="3"/>
      <c r="Y256" s="1"/>
    </row>
    <row r="257" spans="1:25" ht="14.45" customHeight="1">
      <c r="A257" s="56">
        <f>SUBTOTAL(3,$B$16:B257)</f>
        <v>242</v>
      </c>
      <c r="B257" s="8">
        <v>696244204702</v>
      </c>
      <c r="C257" s="1" t="s">
        <v>600</v>
      </c>
      <c r="D257" s="1" t="s">
        <v>885</v>
      </c>
      <c r="E257" s="7">
        <v>40</v>
      </c>
      <c r="F257" s="44"/>
      <c r="G257" s="3">
        <v>35.206500000000005</v>
      </c>
      <c r="H257" s="3">
        <f t="shared" si="11"/>
        <v>0</v>
      </c>
      <c r="I257" s="2" t="s">
        <v>1357</v>
      </c>
      <c r="J257" s="52" t="s">
        <v>0</v>
      </c>
      <c r="K257" s="5">
        <v>0.96604307199999995</v>
      </c>
      <c r="L257" s="4" t="s">
        <v>518</v>
      </c>
      <c r="N257" s="1"/>
      <c r="O257" s="27">
        <v>36</v>
      </c>
      <c r="P257" s="27"/>
      <c r="Q257" s="1" t="s">
        <v>313</v>
      </c>
      <c r="R257" s="2" t="s">
        <v>602</v>
      </c>
      <c r="S257" s="2" t="s">
        <v>520</v>
      </c>
      <c r="T257" s="45" t="s">
        <v>579</v>
      </c>
      <c r="U257" s="4" t="s">
        <v>637</v>
      </c>
      <c r="V257" s="3"/>
      <c r="W257" s="3"/>
      <c r="Y257" s="1"/>
    </row>
    <row r="258" spans="1:25" ht="14.45" customHeight="1">
      <c r="A258" s="56">
        <f>SUBTOTAL(3,$B$16:B258)</f>
        <v>243</v>
      </c>
      <c r="B258" s="8">
        <v>696244204726</v>
      </c>
      <c r="C258" s="1" t="s">
        <v>601</v>
      </c>
      <c r="D258" s="1" t="s">
        <v>1207</v>
      </c>
      <c r="E258" s="7">
        <v>220</v>
      </c>
      <c r="F258" s="44"/>
      <c r="G258" s="3">
        <v>169.95300000000003</v>
      </c>
      <c r="H258" s="3">
        <f t="shared" si="11"/>
        <v>0</v>
      </c>
      <c r="I258" s="2" t="s">
        <v>1357</v>
      </c>
      <c r="J258" s="52" t="s">
        <v>0</v>
      </c>
      <c r="K258" s="5">
        <v>4.244736896</v>
      </c>
      <c r="L258" s="46" t="s">
        <v>551</v>
      </c>
      <c r="M258" s="52">
        <v>4</v>
      </c>
      <c r="N258" s="4" t="s">
        <v>552</v>
      </c>
      <c r="O258" s="27">
        <v>256</v>
      </c>
      <c r="P258" s="27">
        <v>64</v>
      </c>
      <c r="Q258" s="1" t="s">
        <v>312</v>
      </c>
      <c r="R258" s="2" t="s">
        <v>602</v>
      </c>
      <c r="S258" s="2" t="s">
        <v>520</v>
      </c>
      <c r="T258" s="45" t="s">
        <v>579</v>
      </c>
      <c r="U258" s="4" t="s">
        <v>637</v>
      </c>
      <c r="V258" s="3"/>
      <c r="W258" s="3"/>
      <c r="Y258" s="1"/>
    </row>
    <row r="259" spans="1:25" ht="14.45" customHeight="1">
      <c r="A259" s="56">
        <f>SUBTOTAL(3,$B$16:B259)</f>
        <v>244</v>
      </c>
      <c r="B259" s="8">
        <v>696244200339</v>
      </c>
      <c r="C259" s="1" t="s">
        <v>149</v>
      </c>
      <c r="D259" s="1" t="s">
        <v>886</v>
      </c>
      <c r="E259" s="7">
        <v>600</v>
      </c>
      <c r="F259" s="44"/>
      <c r="G259" s="3">
        <v>605.96550000000002</v>
      </c>
      <c r="H259" s="3">
        <f t="shared" si="11"/>
        <v>0</v>
      </c>
      <c r="I259" s="2" t="s">
        <v>1359</v>
      </c>
      <c r="J259" s="52" t="s">
        <v>0</v>
      </c>
      <c r="K259" s="5">
        <v>19.827614199999996</v>
      </c>
      <c r="L259" s="4" t="s">
        <v>518</v>
      </c>
      <c r="N259" s="1"/>
      <c r="O259" s="27">
        <v>36</v>
      </c>
      <c r="P259" s="27"/>
      <c r="Q259" s="1" t="s">
        <v>313</v>
      </c>
      <c r="R259" s="2" t="s">
        <v>602</v>
      </c>
      <c r="S259" s="2" t="s">
        <v>520</v>
      </c>
      <c r="T259" s="45" t="s">
        <v>580</v>
      </c>
      <c r="U259" s="4" t="s">
        <v>637</v>
      </c>
      <c r="V259" s="3"/>
      <c r="W259" s="3"/>
      <c r="Y259" s="1"/>
    </row>
    <row r="260" spans="1:25" ht="13.15" customHeight="1">
      <c r="A260" s="56">
        <f>SUBTOTAL(3,$B$16:B260)</f>
        <v>245</v>
      </c>
      <c r="B260" s="8">
        <v>696244200438</v>
      </c>
      <c r="C260" s="1" t="s">
        <v>148</v>
      </c>
      <c r="D260" s="1" t="s">
        <v>887</v>
      </c>
      <c r="E260" s="7">
        <v>40</v>
      </c>
      <c r="F260" s="44"/>
      <c r="G260" s="3">
        <v>51.744000000000007</v>
      </c>
      <c r="H260" s="3">
        <f t="shared" si="11"/>
        <v>0</v>
      </c>
      <c r="I260" s="2" t="s">
        <v>1359</v>
      </c>
      <c r="J260" s="52" t="s">
        <v>0</v>
      </c>
      <c r="K260" s="5">
        <v>1.60877428</v>
      </c>
      <c r="L260" s="46" t="s">
        <v>551</v>
      </c>
      <c r="M260" s="52">
        <v>4</v>
      </c>
      <c r="N260" s="4" t="s">
        <v>552</v>
      </c>
      <c r="O260" s="27">
        <v>256</v>
      </c>
      <c r="P260" s="27">
        <v>64</v>
      </c>
      <c r="Q260" s="1" t="s">
        <v>312</v>
      </c>
      <c r="R260" s="2" t="s">
        <v>602</v>
      </c>
      <c r="S260" s="2" t="s">
        <v>520</v>
      </c>
      <c r="T260" s="45" t="s">
        <v>580</v>
      </c>
      <c r="U260" s="4" t="s">
        <v>637</v>
      </c>
      <c r="V260" s="3"/>
      <c r="W260" s="3"/>
      <c r="Y260" s="1"/>
    </row>
    <row r="261" spans="1:25" ht="14.45" customHeight="1">
      <c r="A261" s="56">
        <f>SUBTOTAL(3,$B$16:B261)</f>
        <v>246</v>
      </c>
      <c r="B261" s="8">
        <v>696244200346</v>
      </c>
      <c r="C261" s="1" t="s">
        <v>147</v>
      </c>
      <c r="D261" s="1" t="s">
        <v>888</v>
      </c>
      <c r="E261" s="7">
        <v>500</v>
      </c>
      <c r="F261" s="44"/>
      <c r="G261" s="3">
        <v>641.23500000000013</v>
      </c>
      <c r="H261" s="3">
        <f t="shared" si="11"/>
        <v>0</v>
      </c>
      <c r="I261" s="2" t="s">
        <v>1359</v>
      </c>
      <c r="J261" s="52" t="s">
        <v>0</v>
      </c>
      <c r="K261" s="5">
        <v>19.078039999999998</v>
      </c>
      <c r="L261" s="4" t="s">
        <v>518</v>
      </c>
      <c r="N261" s="1"/>
      <c r="O261" s="27">
        <v>36</v>
      </c>
      <c r="P261" s="27"/>
      <c r="Q261" s="1" t="s">
        <v>309</v>
      </c>
      <c r="R261" s="2" t="s">
        <v>557</v>
      </c>
      <c r="S261" s="2" t="s">
        <v>520</v>
      </c>
      <c r="T261" s="45" t="s">
        <v>588</v>
      </c>
      <c r="U261" s="4" t="s">
        <v>638</v>
      </c>
      <c r="V261" s="3"/>
      <c r="W261" s="3"/>
      <c r="Y261" s="1"/>
    </row>
    <row r="262" spans="1:25" ht="13.15" customHeight="1">
      <c r="A262" s="56">
        <f>SUBTOTAL(3,$B$16:B262)</f>
        <v>247</v>
      </c>
      <c r="B262" s="8">
        <v>696244200384</v>
      </c>
      <c r="C262" s="1" t="s">
        <v>146</v>
      </c>
      <c r="D262" s="1" t="s">
        <v>889</v>
      </c>
      <c r="E262" s="7">
        <v>40</v>
      </c>
      <c r="F262" s="44"/>
      <c r="G262" s="3">
        <v>66.507000000000005</v>
      </c>
      <c r="H262" s="3">
        <f t="shared" si="11"/>
        <v>0</v>
      </c>
      <c r="I262" s="2" t="s">
        <v>1359</v>
      </c>
      <c r="J262" s="52" t="s">
        <v>0</v>
      </c>
      <c r="K262" s="5">
        <v>1.7939631999999999</v>
      </c>
      <c r="L262" s="46" t="s">
        <v>551</v>
      </c>
      <c r="M262" s="52">
        <v>4</v>
      </c>
      <c r="N262" s="4" t="s">
        <v>552</v>
      </c>
      <c r="O262" s="27">
        <v>256</v>
      </c>
      <c r="P262" s="27">
        <v>64</v>
      </c>
      <c r="Q262" s="1" t="s">
        <v>312</v>
      </c>
      <c r="R262" s="2" t="s">
        <v>557</v>
      </c>
      <c r="S262" s="2" t="s">
        <v>520</v>
      </c>
      <c r="T262" s="45" t="s">
        <v>588</v>
      </c>
      <c r="U262" s="4" t="s">
        <v>638</v>
      </c>
      <c r="V262" s="3"/>
      <c r="W262" s="3"/>
      <c r="Y262" s="1"/>
    </row>
    <row r="263" spans="1:25" ht="13.15" customHeight="1">
      <c r="A263" s="56">
        <f>SUBTOTAL(3,$B$16:B263)</f>
        <v>248</v>
      </c>
      <c r="B263" s="8">
        <v>696244200353</v>
      </c>
      <c r="C263" s="1" t="s">
        <v>145</v>
      </c>
      <c r="D263" s="1" t="s">
        <v>890</v>
      </c>
      <c r="E263" s="7">
        <v>400</v>
      </c>
      <c r="F263" s="44"/>
      <c r="G263" s="3">
        <v>621.35850000000005</v>
      </c>
      <c r="H263" s="3">
        <f t="shared" si="11"/>
        <v>0</v>
      </c>
      <c r="I263" s="2" t="s">
        <v>1359</v>
      </c>
      <c r="J263" s="52" t="s">
        <v>0</v>
      </c>
      <c r="K263" s="5">
        <v>19.1662252</v>
      </c>
      <c r="L263" s="39"/>
      <c r="M263" s="60"/>
      <c r="N263" s="39"/>
      <c r="O263" s="42"/>
      <c r="P263" s="42"/>
      <c r="Q263" s="42"/>
      <c r="R263" s="42"/>
      <c r="S263" s="42"/>
      <c r="T263" s="42"/>
      <c r="U263" s="58"/>
      <c r="V263" s="3"/>
      <c r="W263" s="3"/>
      <c r="Y263" s="1"/>
    </row>
    <row r="264" spans="1:25">
      <c r="A264" s="56">
        <f>SUBTOTAL(3,$B$16:B264)</f>
        <v>249</v>
      </c>
      <c r="B264" s="8">
        <v>696244200391</v>
      </c>
      <c r="C264" s="1" t="s">
        <v>144</v>
      </c>
      <c r="D264" s="1" t="s">
        <v>891</v>
      </c>
      <c r="E264" s="7">
        <v>40</v>
      </c>
      <c r="F264" s="44"/>
      <c r="G264" s="3">
        <v>81.291000000000011</v>
      </c>
      <c r="H264" s="3">
        <f t="shared" si="11"/>
        <v>0</v>
      </c>
      <c r="I264" s="2" t="s">
        <v>1359</v>
      </c>
      <c r="J264" s="52" t="s">
        <v>0</v>
      </c>
      <c r="K264" s="5">
        <v>2.1555225199999999</v>
      </c>
      <c r="L264" s="4" t="s">
        <v>518</v>
      </c>
      <c r="N264" s="1"/>
      <c r="O264" s="27">
        <v>36</v>
      </c>
      <c r="Q264" s="1" t="s">
        <v>309</v>
      </c>
      <c r="R264" s="2" t="s">
        <v>519</v>
      </c>
      <c r="S264" s="2" t="s">
        <v>520</v>
      </c>
      <c r="T264" s="45" t="s">
        <v>612</v>
      </c>
      <c r="U264" s="4">
        <v>25</v>
      </c>
      <c r="V264" s="3"/>
    </row>
    <row r="265" spans="1:25">
      <c r="A265" s="56">
        <f>SUBTOTAL(3,$B$16:B265)</f>
        <v>250</v>
      </c>
      <c r="B265" s="8">
        <v>696244200360</v>
      </c>
      <c r="C265" s="1" t="s">
        <v>143</v>
      </c>
      <c r="D265" s="1" t="s">
        <v>892</v>
      </c>
      <c r="E265" s="7">
        <v>300</v>
      </c>
      <c r="F265" s="44"/>
      <c r="G265" s="3">
        <v>867.21600000000001</v>
      </c>
      <c r="H265" s="3">
        <f t="shared" si="11"/>
        <v>0</v>
      </c>
      <c r="I265" s="2" t="s">
        <v>1359</v>
      </c>
      <c r="J265" s="52" t="s">
        <v>0</v>
      </c>
      <c r="K265" s="5">
        <v>17.314336000000001</v>
      </c>
      <c r="L265" s="4" t="s">
        <v>533</v>
      </c>
      <c r="M265" s="52">
        <v>6</v>
      </c>
      <c r="N265" s="4" t="s">
        <v>534</v>
      </c>
      <c r="O265" s="27">
        <v>648</v>
      </c>
      <c r="P265" s="27">
        <v>108</v>
      </c>
      <c r="Q265" s="1" t="s">
        <v>311</v>
      </c>
      <c r="R265" s="2"/>
      <c r="S265" s="2" t="s">
        <v>520</v>
      </c>
      <c r="T265" s="45" t="s">
        <v>612</v>
      </c>
      <c r="U265" s="4">
        <v>25</v>
      </c>
      <c r="V265" s="3"/>
    </row>
    <row r="266" spans="1:25">
      <c r="A266" s="56">
        <f>SUBTOTAL(3,$B$16:B266)</f>
        <v>251</v>
      </c>
      <c r="B266" s="8">
        <v>696244200865</v>
      </c>
      <c r="C266" s="1" t="s">
        <v>142</v>
      </c>
      <c r="D266" s="1" t="s">
        <v>893</v>
      </c>
      <c r="E266" s="7">
        <v>40</v>
      </c>
      <c r="F266" s="44"/>
      <c r="G266" s="3">
        <v>127.134</v>
      </c>
      <c r="H266" s="3">
        <f t="shared" si="11"/>
        <v>0</v>
      </c>
      <c r="I266" s="2" t="s">
        <v>1359</v>
      </c>
      <c r="J266" s="52" t="s">
        <v>0</v>
      </c>
      <c r="K266" s="5">
        <v>2.6714448000000002</v>
      </c>
      <c r="L266" s="4" t="s">
        <v>518</v>
      </c>
      <c r="N266" s="1"/>
      <c r="O266" s="27">
        <v>36</v>
      </c>
      <c r="Q266" s="1" t="s">
        <v>309</v>
      </c>
      <c r="R266" s="2" t="s">
        <v>519</v>
      </c>
      <c r="S266" s="2" t="s">
        <v>520</v>
      </c>
      <c r="T266" s="45" t="s">
        <v>558</v>
      </c>
      <c r="U266" s="4">
        <v>25</v>
      </c>
      <c r="V266" s="3"/>
    </row>
    <row r="267" spans="1:25">
      <c r="A267" s="56">
        <f>SUBTOTAL(3,$B$16:B267)</f>
        <v>252</v>
      </c>
      <c r="B267" s="8">
        <v>696244200377</v>
      </c>
      <c r="C267" s="1" t="s">
        <v>141</v>
      </c>
      <c r="D267" s="1" t="s">
        <v>894</v>
      </c>
      <c r="E267" s="7">
        <v>300</v>
      </c>
      <c r="F267" s="44"/>
      <c r="G267" s="3">
        <v>887.06100000000004</v>
      </c>
      <c r="H267" s="3">
        <f t="shared" si="11"/>
        <v>0</v>
      </c>
      <c r="I267" s="2" t="s">
        <v>1359</v>
      </c>
      <c r="J267" s="52" t="s">
        <v>0</v>
      </c>
      <c r="K267" s="5">
        <v>20.131853139999997</v>
      </c>
      <c r="L267" s="46" t="s">
        <v>551</v>
      </c>
      <c r="M267" s="52">
        <v>6</v>
      </c>
      <c r="N267" s="4" t="s">
        <v>534</v>
      </c>
      <c r="O267" s="27">
        <v>256</v>
      </c>
      <c r="P267" s="27">
        <v>64</v>
      </c>
      <c r="Q267" s="1" t="s">
        <v>312</v>
      </c>
      <c r="R267" s="2" t="s">
        <v>602</v>
      </c>
      <c r="S267" s="2" t="s">
        <v>520</v>
      </c>
      <c r="T267" s="45" t="s">
        <v>558</v>
      </c>
      <c r="U267" s="4">
        <v>25</v>
      </c>
      <c r="V267" s="3"/>
    </row>
    <row r="268" spans="1:25">
      <c r="A268" s="56">
        <f>SUBTOTAL(3,$B$16:B268)</f>
        <v>253</v>
      </c>
      <c r="B268" s="8">
        <v>696244200407</v>
      </c>
      <c r="C268" s="1" t="s">
        <v>140</v>
      </c>
      <c r="D268" s="1" t="s">
        <v>895</v>
      </c>
      <c r="E268" s="7">
        <v>40</v>
      </c>
      <c r="F268" s="44"/>
      <c r="G268" s="3">
        <v>132.006</v>
      </c>
      <c r="H268" s="3">
        <f t="shared" si="11"/>
        <v>0</v>
      </c>
      <c r="I268" s="2" t="s">
        <v>1359</v>
      </c>
      <c r="J268" s="52" t="s">
        <v>0</v>
      </c>
      <c r="K268" s="5">
        <v>3.047113752</v>
      </c>
      <c r="L268" s="4" t="s">
        <v>518</v>
      </c>
      <c r="N268" s="1"/>
      <c r="O268" s="27">
        <v>36</v>
      </c>
      <c r="Q268" s="1" t="s">
        <v>309</v>
      </c>
      <c r="R268" s="2" t="s">
        <v>519</v>
      </c>
      <c r="S268" s="2" t="s">
        <v>520</v>
      </c>
      <c r="T268" s="45" t="s">
        <v>559</v>
      </c>
      <c r="U268" s="4">
        <v>25</v>
      </c>
      <c r="V268" s="3"/>
    </row>
    <row r="269" spans="1:25">
      <c r="A269" s="56">
        <f>SUBTOTAL(3,$B$16:B269)</f>
        <v>254</v>
      </c>
      <c r="B269" s="8">
        <v>696244205853</v>
      </c>
      <c r="C269" s="8" t="s">
        <v>1306</v>
      </c>
      <c r="D269" s="178" t="s">
        <v>1307</v>
      </c>
      <c r="E269" s="190">
        <v>300</v>
      </c>
      <c r="F269" s="191"/>
      <c r="G269" s="188">
        <v>768.17</v>
      </c>
      <c r="H269" s="188">
        <f t="shared" si="11"/>
        <v>0</v>
      </c>
      <c r="I269" s="2" t="s">
        <v>1360</v>
      </c>
      <c r="J269" s="196">
        <v>46143</v>
      </c>
      <c r="K269" s="5">
        <v>16.8513637</v>
      </c>
      <c r="L269" s="4"/>
      <c r="N269" s="1"/>
      <c r="O269" s="27"/>
      <c r="R269" s="2"/>
      <c r="S269" s="2"/>
      <c r="T269" s="45"/>
      <c r="V269" s="3"/>
    </row>
    <row r="270" spans="1:25">
      <c r="A270" s="56">
        <f>SUBTOTAL(3,$B$16:B270)</f>
        <v>255</v>
      </c>
      <c r="B270" s="8">
        <v>696244205877</v>
      </c>
      <c r="C270" s="8" t="s">
        <v>1308</v>
      </c>
      <c r="D270" s="178" t="s">
        <v>1309</v>
      </c>
      <c r="E270" s="190">
        <v>40</v>
      </c>
      <c r="F270" s="191"/>
      <c r="G270" s="188">
        <v>128.03</v>
      </c>
      <c r="H270" s="188">
        <f t="shared" si="11"/>
        <v>0</v>
      </c>
      <c r="I270" s="2" t="s">
        <v>1360</v>
      </c>
      <c r="J270" s="196">
        <v>46143</v>
      </c>
      <c r="K270" s="5">
        <v>2.6097151599999999</v>
      </c>
      <c r="L270" s="4"/>
      <c r="N270" s="1"/>
      <c r="O270" s="27"/>
      <c r="R270" s="2"/>
      <c r="S270" s="2"/>
      <c r="T270" s="45"/>
      <c r="V270" s="3"/>
    </row>
    <row r="271" spans="1:25">
      <c r="A271" s="56">
        <f>SUBTOTAL(3,$B$16:B271)</f>
        <v>256</v>
      </c>
      <c r="B271" s="8">
        <v>696244204085</v>
      </c>
      <c r="C271" s="8" t="s">
        <v>1310</v>
      </c>
      <c r="D271" s="178" t="s">
        <v>1311</v>
      </c>
      <c r="E271" s="190">
        <v>300</v>
      </c>
      <c r="F271" s="191"/>
      <c r="G271" s="188">
        <v>1003.56</v>
      </c>
      <c r="H271" s="188">
        <f t="shared" si="11"/>
        <v>0</v>
      </c>
      <c r="I271" s="2" t="s">
        <v>1360</v>
      </c>
      <c r="J271" s="196">
        <v>46143</v>
      </c>
      <c r="K271" s="5">
        <v>20.687419899999995</v>
      </c>
      <c r="L271" s="4"/>
      <c r="N271" s="1"/>
      <c r="O271" s="27"/>
      <c r="R271" s="2"/>
      <c r="S271" s="2"/>
      <c r="T271" s="45"/>
      <c r="V271" s="3"/>
    </row>
    <row r="272" spans="1:25">
      <c r="A272" s="56">
        <f>SUBTOTAL(3,$B$16:B272)</f>
        <v>257</v>
      </c>
      <c r="B272" s="8">
        <v>696244204108</v>
      </c>
      <c r="C272" s="8" t="s">
        <v>1312</v>
      </c>
      <c r="D272" s="178" t="s">
        <v>1313</v>
      </c>
      <c r="E272" s="190">
        <v>40</v>
      </c>
      <c r="F272" s="191"/>
      <c r="G272" s="188">
        <v>167.26</v>
      </c>
      <c r="H272" s="188">
        <f t="shared" si="11"/>
        <v>0</v>
      </c>
      <c r="I272" s="2" t="s">
        <v>1360</v>
      </c>
      <c r="J272" s="196">
        <v>46143</v>
      </c>
      <c r="K272" s="5">
        <v>3.1211893199999996</v>
      </c>
      <c r="L272" s="4"/>
      <c r="N272" s="1"/>
      <c r="O272" s="27"/>
      <c r="R272" s="2"/>
      <c r="S272" s="2"/>
      <c r="T272" s="45"/>
      <c r="V272" s="3"/>
    </row>
    <row r="273" spans="1:23">
      <c r="A273" s="56">
        <f>SUBTOTAL(3,$B$16:B273)</f>
        <v>258</v>
      </c>
      <c r="B273" s="8">
        <v>696244204948</v>
      </c>
      <c r="C273" s="1" t="s">
        <v>674</v>
      </c>
      <c r="D273" s="1" t="s">
        <v>896</v>
      </c>
      <c r="E273" s="7">
        <v>300</v>
      </c>
      <c r="F273" s="44"/>
      <c r="G273" s="3">
        <v>2496.8685</v>
      </c>
      <c r="H273" s="3">
        <f t="shared" si="11"/>
        <v>0</v>
      </c>
      <c r="I273" s="2" t="s">
        <v>1360</v>
      </c>
      <c r="J273" s="52" t="s">
        <v>0</v>
      </c>
      <c r="K273" s="5">
        <v>31.302713349999998</v>
      </c>
      <c r="L273" s="46" t="s">
        <v>551</v>
      </c>
      <c r="M273" s="52">
        <v>6</v>
      </c>
      <c r="N273" s="4" t="s">
        <v>534</v>
      </c>
      <c r="O273" s="27">
        <v>256</v>
      </c>
      <c r="P273" s="27">
        <v>64</v>
      </c>
      <c r="Q273" s="1" t="s">
        <v>312</v>
      </c>
      <c r="R273" s="2" t="s">
        <v>602</v>
      </c>
      <c r="S273" s="2" t="s">
        <v>520</v>
      </c>
      <c r="T273" s="45" t="s">
        <v>559</v>
      </c>
      <c r="U273" s="4">
        <v>25</v>
      </c>
      <c r="V273" s="3"/>
    </row>
    <row r="274" spans="1:23">
      <c r="A274" s="56">
        <f>SUBTOTAL(3,$B$16:B274)</f>
        <v>259</v>
      </c>
      <c r="B274" s="8">
        <v>696244204962</v>
      </c>
      <c r="C274" s="1" t="s">
        <v>675</v>
      </c>
      <c r="D274" s="1" t="s">
        <v>897</v>
      </c>
      <c r="E274" s="7">
        <v>40</v>
      </c>
      <c r="F274" s="44"/>
      <c r="G274" s="3">
        <v>412.125</v>
      </c>
      <c r="H274" s="3">
        <f t="shared" si="11"/>
        <v>0</v>
      </c>
      <c r="I274" s="2" t="s">
        <v>1360</v>
      </c>
      <c r="J274" s="52" t="s">
        <v>0</v>
      </c>
      <c r="K274" s="5">
        <v>4.5365617799999995</v>
      </c>
      <c r="L274" s="4" t="s">
        <v>518</v>
      </c>
      <c r="N274" s="1"/>
      <c r="O274" s="27">
        <v>36</v>
      </c>
      <c r="Q274" s="1" t="s">
        <v>309</v>
      </c>
      <c r="R274" s="2" t="s">
        <v>519</v>
      </c>
      <c r="S274" s="2" t="s">
        <v>520</v>
      </c>
      <c r="T274" s="45" t="s">
        <v>560</v>
      </c>
      <c r="U274" s="4">
        <v>25</v>
      </c>
      <c r="V274" s="3"/>
    </row>
    <row r="275" spans="1:23">
      <c r="A275" s="56">
        <f>SUBTOTAL(3,$B$16:B275)</f>
        <v>260</v>
      </c>
      <c r="B275" s="47" t="s">
        <v>954</v>
      </c>
      <c r="C275" s="39"/>
      <c r="D275" s="39"/>
      <c r="E275" s="48"/>
      <c r="F275" s="39"/>
      <c r="G275" s="39"/>
      <c r="H275" s="40"/>
      <c r="I275" s="58" t="s">
        <v>1358</v>
      </c>
      <c r="J275" s="195"/>
      <c r="K275" s="43"/>
      <c r="L275" s="46" t="s">
        <v>551</v>
      </c>
      <c r="M275" s="52">
        <v>6</v>
      </c>
      <c r="N275" s="4" t="s">
        <v>534</v>
      </c>
      <c r="O275" s="27">
        <v>256</v>
      </c>
      <c r="P275" s="27">
        <v>64</v>
      </c>
      <c r="Q275" s="1" t="s">
        <v>312</v>
      </c>
      <c r="R275" s="2" t="s">
        <v>602</v>
      </c>
      <c r="S275" s="2" t="s">
        <v>520</v>
      </c>
      <c r="T275" s="45" t="s">
        <v>560</v>
      </c>
      <c r="U275" s="4">
        <v>25</v>
      </c>
      <c r="V275" s="3"/>
    </row>
    <row r="276" spans="1:23">
      <c r="A276" s="56">
        <f>SUBTOTAL(3,$B$16:B276)</f>
        <v>261</v>
      </c>
      <c r="B276" s="8">
        <v>696244700983</v>
      </c>
      <c r="C276" s="1" t="s">
        <v>923</v>
      </c>
      <c r="D276" s="1" t="s">
        <v>938</v>
      </c>
      <c r="E276" s="1">
        <v>500</v>
      </c>
      <c r="F276" s="44"/>
      <c r="G276" s="3">
        <v>317.50559999999996</v>
      </c>
      <c r="H276" s="3">
        <f t="shared" ref="H276:H297" si="12">(ROUND(G276*(1-$E$5)*(1-$G$5)*(1-$H$5),2)*F276)</f>
        <v>0</v>
      </c>
      <c r="I276" s="2" t="s">
        <v>1357</v>
      </c>
      <c r="J276" s="52" t="s">
        <v>0</v>
      </c>
      <c r="K276" s="5">
        <v>16.645341026499999</v>
      </c>
      <c r="L276" s="4" t="s">
        <v>518</v>
      </c>
      <c r="N276" s="1"/>
      <c r="O276" s="27">
        <v>36</v>
      </c>
      <c r="Q276" s="1" t="s">
        <v>309</v>
      </c>
      <c r="R276" s="2" t="s">
        <v>519</v>
      </c>
      <c r="S276" s="2" t="s">
        <v>520</v>
      </c>
      <c r="T276" s="45" t="s">
        <v>561</v>
      </c>
      <c r="U276" s="4">
        <v>25</v>
      </c>
      <c r="V276" s="3"/>
      <c r="W276" s="3">
        <f t="shared" ref="W276:W287" si="13">H276*1.02</f>
        <v>0</v>
      </c>
    </row>
    <row r="277" spans="1:23">
      <c r="A277" s="56">
        <f>SUBTOTAL(3,$B$16:B277)</f>
        <v>262</v>
      </c>
      <c r="B277" s="8">
        <v>696244701003</v>
      </c>
      <c r="C277" s="1" t="s">
        <v>956</v>
      </c>
      <c r="D277" s="1" t="s">
        <v>966</v>
      </c>
      <c r="E277" s="1">
        <v>40</v>
      </c>
      <c r="F277" s="44"/>
      <c r="G277" s="3">
        <v>31.426199999999998</v>
      </c>
      <c r="H277" s="3">
        <f t="shared" si="12"/>
        <v>0</v>
      </c>
      <c r="I277" s="2" t="s">
        <v>1357</v>
      </c>
      <c r="J277" s="52" t="s">
        <v>0</v>
      </c>
      <c r="K277" s="5">
        <v>1.5993472821200001</v>
      </c>
      <c r="L277" s="46" t="s">
        <v>551</v>
      </c>
      <c r="M277" s="52">
        <v>6</v>
      </c>
      <c r="N277" s="4" t="s">
        <v>534</v>
      </c>
      <c r="O277" s="27">
        <v>256</v>
      </c>
      <c r="P277" s="27">
        <v>64</v>
      </c>
      <c r="Q277" s="1" t="s">
        <v>312</v>
      </c>
      <c r="R277" s="2" t="s">
        <v>602</v>
      </c>
      <c r="S277" s="2" t="s">
        <v>520</v>
      </c>
      <c r="T277" s="45" t="s">
        <v>561</v>
      </c>
      <c r="U277" s="4">
        <v>25</v>
      </c>
      <c r="V277" s="3"/>
      <c r="W277" s="3">
        <f t="shared" si="13"/>
        <v>0</v>
      </c>
    </row>
    <row r="278" spans="1:23">
      <c r="A278" s="56">
        <f>SUBTOTAL(3,$B$16:B278)</f>
        <v>263</v>
      </c>
      <c r="B278" s="8">
        <v>696244701041</v>
      </c>
      <c r="C278" s="1" t="s">
        <v>924</v>
      </c>
      <c r="D278" s="1" t="s">
        <v>939</v>
      </c>
      <c r="E278" s="1">
        <v>500</v>
      </c>
      <c r="F278" s="44"/>
      <c r="G278" s="3">
        <v>415.30320000000006</v>
      </c>
      <c r="H278" s="3">
        <f t="shared" si="12"/>
        <v>0</v>
      </c>
      <c r="I278" s="2" t="s">
        <v>1357</v>
      </c>
      <c r="J278" s="52" t="s">
        <v>0</v>
      </c>
      <c r="K278" s="5">
        <v>19.846243323499998</v>
      </c>
      <c r="L278" s="4" t="s">
        <v>518</v>
      </c>
      <c r="N278" s="1"/>
      <c r="O278" s="27">
        <v>36</v>
      </c>
      <c r="Q278" s="1" t="s">
        <v>309</v>
      </c>
      <c r="R278" s="2" t="s">
        <v>519</v>
      </c>
      <c r="S278" s="2" t="s">
        <v>520</v>
      </c>
      <c r="T278" s="4" t="s">
        <v>949</v>
      </c>
      <c r="U278" s="4">
        <v>25</v>
      </c>
      <c r="V278" s="3"/>
      <c r="W278" s="3">
        <f t="shared" si="13"/>
        <v>0</v>
      </c>
    </row>
    <row r="279" spans="1:23">
      <c r="A279" s="56">
        <f>SUBTOTAL(3,$B$16:B279)</f>
        <v>264</v>
      </c>
      <c r="B279" s="8">
        <v>696244701065</v>
      </c>
      <c r="C279" s="1" t="s">
        <v>957</v>
      </c>
      <c r="D279" s="1" t="s">
        <v>967</v>
      </c>
      <c r="E279" s="1">
        <v>40</v>
      </c>
      <c r="F279" s="44"/>
      <c r="G279" s="3">
        <v>42.136200000000002</v>
      </c>
      <c r="H279" s="3">
        <f t="shared" si="12"/>
        <v>0</v>
      </c>
      <c r="I279" s="2" t="s">
        <v>1357</v>
      </c>
      <c r="J279" s="52" t="s">
        <v>0</v>
      </c>
      <c r="K279" s="5">
        <v>1.9274194658799999</v>
      </c>
      <c r="L279" s="46" t="s">
        <v>551</v>
      </c>
      <c r="M279" s="52">
        <v>6</v>
      </c>
      <c r="N279" s="4" t="s">
        <v>534</v>
      </c>
      <c r="O279" s="27">
        <v>256</v>
      </c>
      <c r="P279" s="27">
        <v>64</v>
      </c>
      <c r="Q279" s="1" t="s">
        <v>312</v>
      </c>
      <c r="R279" s="2" t="s">
        <v>602</v>
      </c>
      <c r="S279" s="2" t="s">
        <v>520</v>
      </c>
      <c r="T279" s="4" t="s">
        <v>949</v>
      </c>
      <c r="U279" s="4">
        <v>25</v>
      </c>
      <c r="V279" s="3"/>
      <c r="W279" s="3">
        <f t="shared" si="13"/>
        <v>0</v>
      </c>
    </row>
    <row r="280" spans="1:23">
      <c r="A280" s="56">
        <f>SUBTOTAL(3,$B$16:B280)</f>
        <v>265</v>
      </c>
      <c r="B280" s="8">
        <v>696244701102</v>
      </c>
      <c r="C280" s="1" t="s">
        <v>925</v>
      </c>
      <c r="D280" s="1" t="s">
        <v>940</v>
      </c>
      <c r="E280" s="1">
        <v>300</v>
      </c>
      <c r="F280" s="44"/>
      <c r="G280" s="3">
        <v>345.78000000000003</v>
      </c>
      <c r="H280" s="3">
        <f t="shared" si="12"/>
        <v>0</v>
      </c>
      <c r="I280" s="2" t="s">
        <v>1357</v>
      </c>
      <c r="J280" s="52" t="s">
        <v>0</v>
      </c>
      <c r="K280" s="5">
        <v>14.461044328990003</v>
      </c>
      <c r="L280" s="4" t="s">
        <v>518</v>
      </c>
      <c r="N280" s="1"/>
      <c r="O280" s="27">
        <v>36</v>
      </c>
      <c r="Q280" s="1" t="s">
        <v>309</v>
      </c>
      <c r="R280" s="2" t="s">
        <v>519</v>
      </c>
      <c r="S280" s="2" t="s">
        <v>520</v>
      </c>
      <c r="T280" s="4" t="s">
        <v>952</v>
      </c>
      <c r="U280" s="136" t="s">
        <v>437</v>
      </c>
      <c r="V280" s="3"/>
      <c r="W280" s="3">
        <f t="shared" si="13"/>
        <v>0</v>
      </c>
    </row>
    <row r="281" spans="1:23">
      <c r="A281" s="56">
        <f>SUBTOTAL(3,$B$16:B281)</f>
        <v>266</v>
      </c>
      <c r="B281" s="8">
        <v>696244701126</v>
      </c>
      <c r="C281" s="1" t="s">
        <v>958</v>
      </c>
      <c r="D281" s="1" t="s">
        <v>968</v>
      </c>
      <c r="E281" s="1">
        <v>40</v>
      </c>
      <c r="F281" s="44"/>
      <c r="G281" s="3">
        <v>57.538199999999996</v>
      </c>
      <c r="H281" s="3">
        <f t="shared" si="12"/>
        <v>0</v>
      </c>
      <c r="I281" s="2" t="s">
        <v>1357</v>
      </c>
      <c r="J281" s="52" t="s">
        <v>0</v>
      </c>
      <c r="K281" s="5">
        <v>2.1910059105320001</v>
      </c>
      <c r="L281" s="4" t="s">
        <v>533</v>
      </c>
      <c r="M281" s="52">
        <v>6</v>
      </c>
      <c r="N281" s="4" t="s">
        <v>534</v>
      </c>
      <c r="O281" s="27">
        <v>648</v>
      </c>
      <c r="P281" s="27">
        <v>108</v>
      </c>
      <c r="Q281" s="1" t="s">
        <v>311</v>
      </c>
      <c r="R281" s="2" t="s">
        <v>602</v>
      </c>
      <c r="S281" s="2" t="s">
        <v>520</v>
      </c>
      <c r="T281" s="4" t="s">
        <v>952</v>
      </c>
      <c r="U281" s="136" t="s">
        <v>437</v>
      </c>
      <c r="V281" s="3"/>
      <c r="W281" s="3">
        <f t="shared" si="13"/>
        <v>0</v>
      </c>
    </row>
    <row r="282" spans="1:23">
      <c r="A282" s="56">
        <f>SUBTOTAL(3,$B$16:B282)</f>
        <v>267</v>
      </c>
      <c r="B282" s="8">
        <v>696244701522</v>
      </c>
      <c r="C282" s="1" t="s">
        <v>926</v>
      </c>
      <c r="D282" s="1" t="s">
        <v>941</v>
      </c>
      <c r="E282" s="1">
        <v>300</v>
      </c>
      <c r="F282" s="44"/>
      <c r="G282" s="3">
        <v>435.57059999999996</v>
      </c>
      <c r="H282" s="3">
        <f t="shared" si="12"/>
        <v>0</v>
      </c>
      <c r="I282" s="2" t="s">
        <v>1357</v>
      </c>
      <c r="J282" s="52" t="s">
        <v>0</v>
      </c>
      <c r="K282" s="5">
        <v>16.441051192180002</v>
      </c>
      <c r="L282" s="4" t="s">
        <v>524</v>
      </c>
      <c r="M282" s="52">
        <v>2</v>
      </c>
      <c r="N282" s="4" t="s">
        <v>525</v>
      </c>
      <c r="O282" s="27">
        <v>140</v>
      </c>
      <c r="P282" s="27">
        <v>70</v>
      </c>
      <c r="Q282" s="1" t="s">
        <v>1161</v>
      </c>
      <c r="R282" s="2" t="s">
        <v>519</v>
      </c>
      <c r="S282" s="2" t="s">
        <v>520</v>
      </c>
      <c r="T282" s="4" t="s">
        <v>952</v>
      </c>
      <c r="U282" s="136" t="s">
        <v>437</v>
      </c>
      <c r="V282" s="3"/>
      <c r="W282" s="3">
        <f t="shared" si="13"/>
        <v>0</v>
      </c>
    </row>
    <row r="283" spans="1:23">
      <c r="A283" s="56">
        <f>SUBTOTAL(3,$B$16:B283)</f>
        <v>268</v>
      </c>
      <c r="B283" s="8">
        <v>696244701546</v>
      </c>
      <c r="C283" s="1" t="s">
        <v>959</v>
      </c>
      <c r="D283" s="1" t="s">
        <v>969</v>
      </c>
      <c r="E283" s="1">
        <v>40</v>
      </c>
      <c r="F283" s="44"/>
      <c r="G283" s="3">
        <v>73.929600000000008</v>
      </c>
      <c r="H283" s="3">
        <f t="shared" si="12"/>
        <v>0</v>
      </c>
      <c r="I283" s="2" t="s">
        <v>1357</v>
      </c>
      <c r="J283" s="52" t="s">
        <v>0</v>
      </c>
      <c r="K283" s="5">
        <v>2.4550068256240003</v>
      </c>
      <c r="L283" s="4" t="s">
        <v>518</v>
      </c>
      <c r="N283" s="1"/>
      <c r="O283" s="27">
        <v>36</v>
      </c>
      <c r="Q283" s="1" t="s">
        <v>309</v>
      </c>
      <c r="R283" s="2" t="s">
        <v>519</v>
      </c>
      <c r="S283" s="2" t="s">
        <v>520</v>
      </c>
      <c r="T283" s="4" t="s">
        <v>950</v>
      </c>
      <c r="U283" s="136" t="s">
        <v>437</v>
      </c>
      <c r="V283" s="3"/>
      <c r="W283" s="3">
        <f t="shared" si="13"/>
        <v>0</v>
      </c>
    </row>
    <row r="284" spans="1:23">
      <c r="A284" s="56">
        <f>SUBTOTAL(3,$B$16:B284)</f>
        <v>269</v>
      </c>
      <c r="B284" s="8">
        <v>696244701584</v>
      </c>
      <c r="C284" s="1" t="s">
        <v>927</v>
      </c>
      <c r="D284" s="1" t="s">
        <v>942</v>
      </c>
      <c r="E284" s="1">
        <v>300</v>
      </c>
      <c r="F284" s="44"/>
      <c r="G284" s="3">
        <v>548.47440000000006</v>
      </c>
      <c r="H284" s="3">
        <f t="shared" si="12"/>
        <v>0</v>
      </c>
      <c r="I284" s="2" t="s">
        <v>1357</v>
      </c>
      <c r="J284" s="52" t="s">
        <v>0</v>
      </c>
      <c r="K284" s="5">
        <v>18.485854335699997</v>
      </c>
      <c r="L284" s="46" t="s">
        <v>551</v>
      </c>
      <c r="M284" s="52">
        <v>6</v>
      </c>
      <c r="N284" s="4" t="s">
        <v>534</v>
      </c>
      <c r="O284" s="27">
        <v>256</v>
      </c>
      <c r="P284" s="27">
        <v>64</v>
      </c>
      <c r="Q284" s="1" t="s">
        <v>312</v>
      </c>
      <c r="R284" s="2" t="s">
        <v>602</v>
      </c>
      <c r="S284" s="2" t="s">
        <v>520</v>
      </c>
      <c r="T284" s="4" t="s">
        <v>951</v>
      </c>
      <c r="U284" s="136" t="s">
        <v>437</v>
      </c>
      <c r="V284" s="3"/>
      <c r="W284" s="3">
        <f t="shared" si="13"/>
        <v>0</v>
      </c>
    </row>
    <row r="285" spans="1:23">
      <c r="A285" s="56">
        <f>SUBTOTAL(3,$B$16:B285)</f>
        <v>270</v>
      </c>
      <c r="B285" s="8">
        <v>696244701607</v>
      </c>
      <c r="C285" s="1" t="s">
        <v>960</v>
      </c>
      <c r="D285" s="1" t="s">
        <v>970</v>
      </c>
      <c r="E285" s="1">
        <v>40</v>
      </c>
      <c r="F285" s="44"/>
      <c r="G285" s="3">
        <v>94.554000000000002</v>
      </c>
      <c r="H285" s="3">
        <f t="shared" si="12"/>
        <v>0</v>
      </c>
      <c r="I285" s="2" t="s">
        <v>1357</v>
      </c>
      <c r="J285" s="52" t="s">
        <v>0</v>
      </c>
      <c r="K285" s="5">
        <v>2.72764724476</v>
      </c>
      <c r="L285" s="4" t="s">
        <v>524</v>
      </c>
      <c r="M285" s="52">
        <v>2</v>
      </c>
      <c r="N285" s="4" t="s">
        <v>525</v>
      </c>
      <c r="O285" s="27">
        <v>140</v>
      </c>
      <c r="P285" s="27">
        <v>70</v>
      </c>
      <c r="Q285" s="1" t="s">
        <v>1161</v>
      </c>
      <c r="R285" s="2" t="s">
        <v>519</v>
      </c>
      <c r="S285" s="2" t="s">
        <v>520</v>
      </c>
      <c r="T285" s="4" t="s">
        <v>950</v>
      </c>
      <c r="U285" s="136" t="s">
        <v>437</v>
      </c>
      <c r="V285" s="3"/>
      <c r="W285" s="3">
        <f t="shared" si="13"/>
        <v>0</v>
      </c>
    </row>
    <row r="286" spans="1:23">
      <c r="A286" s="56">
        <f>SUBTOTAL(3,$B$16:B286)</f>
        <v>271</v>
      </c>
      <c r="B286" s="8">
        <v>696244701164</v>
      </c>
      <c r="C286" s="1" t="s">
        <v>928</v>
      </c>
      <c r="D286" s="1" t="s">
        <v>943</v>
      </c>
      <c r="E286" s="1">
        <v>300</v>
      </c>
      <c r="F286" s="44"/>
      <c r="G286" s="3">
        <v>613.33619999999996</v>
      </c>
      <c r="H286" s="3">
        <f t="shared" si="12"/>
        <v>0</v>
      </c>
      <c r="I286" s="2" t="s">
        <v>1357</v>
      </c>
      <c r="J286" s="52" t="s">
        <v>0</v>
      </c>
      <c r="K286" s="5">
        <v>20.281062498399997</v>
      </c>
      <c r="L286" s="4" t="s">
        <v>518</v>
      </c>
      <c r="N286" s="1"/>
      <c r="O286" s="27">
        <v>36</v>
      </c>
      <c r="Q286" s="1" t="s">
        <v>309</v>
      </c>
      <c r="R286" s="2" t="s">
        <v>519</v>
      </c>
      <c r="S286" s="2" t="s">
        <v>520</v>
      </c>
      <c r="T286" s="4" t="s">
        <v>951</v>
      </c>
      <c r="U286" s="136" t="s">
        <v>437</v>
      </c>
      <c r="V286" s="3"/>
      <c r="W286" s="3">
        <f t="shared" si="13"/>
        <v>0</v>
      </c>
    </row>
    <row r="287" spans="1:23">
      <c r="A287" s="56">
        <f>SUBTOTAL(3,$B$16:B287)</f>
        <v>272</v>
      </c>
      <c r="B287" s="8">
        <v>696244701188</v>
      </c>
      <c r="C287" s="1" t="s">
        <v>961</v>
      </c>
      <c r="D287" s="1" t="s">
        <v>971</v>
      </c>
      <c r="E287" s="1">
        <v>40</v>
      </c>
      <c r="F287" s="44"/>
      <c r="G287" s="3">
        <v>106.4472</v>
      </c>
      <c r="H287" s="3">
        <f t="shared" si="12"/>
        <v>0</v>
      </c>
      <c r="I287" s="2" t="s">
        <v>1357</v>
      </c>
      <c r="J287" s="52" t="s">
        <v>0</v>
      </c>
      <c r="K287" s="5">
        <v>2.9670083331199999</v>
      </c>
      <c r="L287" s="46" t="s">
        <v>551</v>
      </c>
      <c r="M287" s="52">
        <v>4</v>
      </c>
      <c r="N287" s="4" t="s">
        <v>552</v>
      </c>
      <c r="O287" s="27">
        <v>256</v>
      </c>
      <c r="P287" s="27">
        <v>64</v>
      </c>
      <c r="Q287" s="1" t="s">
        <v>312</v>
      </c>
      <c r="R287" s="2" t="s">
        <v>602</v>
      </c>
      <c r="S287" s="2" t="s">
        <v>520</v>
      </c>
      <c r="T287" s="4" t="s">
        <v>951</v>
      </c>
      <c r="U287" s="136" t="s">
        <v>437</v>
      </c>
      <c r="V287" s="3"/>
      <c r="W287" s="3">
        <f t="shared" si="13"/>
        <v>0</v>
      </c>
    </row>
    <row r="288" spans="1:23">
      <c r="A288" s="56">
        <f>SUBTOTAL(3,$B$16:B288)</f>
        <v>273</v>
      </c>
      <c r="B288" s="8">
        <v>696244700440</v>
      </c>
      <c r="C288" s="1" t="s">
        <v>929</v>
      </c>
      <c r="D288" s="1" t="s">
        <v>976</v>
      </c>
      <c r="E288" s="1">
        <v>400</v>
      </c>
      <c r="F288" s="44"/>
      <c r="G288" s="3">
        <v>494.58</v>
      </c>
      <c r="H288" s="3">
        <f t="shared" si="12"/>
        <v>0</v>
      </c>
      <c r="I288" s="202" t="s">
        <v>1360</v>
      </c>
      <c r="J288" s="52" t="s">
        <v>0</v>
      </c>
      <c r="K288" s="5">
        <v>30.489293065199998</v>
      </c>
      <c r="L288" s="4" t="s">
        <v>518</v>
      </c>
      <c r="N288" s="1"/>
      <c r="O288" s="27">
        <v>36</v>
      </c>
      <c r="Q288" s="1" t="s">
        <v>309</v>
      </c>
      <c r="R288" s="2" t="s">
        <v>519</v>
      </c>
      <c r="S288" s="2" t="s">
        <v>520</v>
      </c>
      <c r="T288" s="4" t="s">
        <v>953</v>
      </c>
      <c r="U288" s="136" t="s">
        <v>437</v>
      </c>
      <c r="V288" s="3"/>
    </row>
    <row r="289" spans="1:25">
      <c r="A289" s="56">
        <f>SUBTOTAL(3,$B$16:B289)</f>
        <v>274</v>
      </c>
      <c r="B289" s="8">
        <v>696244700464</v>
      </c>
      <c r="C289" s="1" t="s">
        <v>962</v>
      </c>
      <c r="D289" s="1" t="s">
        <v>972</v>
      </c>
      <c r="E289" s="1">
        <v>20</v>
      </c>
      <c r="F289" s="44"/>
      <c r="G289" s="3">
        <v>30.91</v>
      </c>
      <c r="H289" s="3">
        <f t="shared" si="12"/>
        <v>0</v>
      </c>
      <c r="I289" s="202" t="s">
        <v>1360</v>
      </c>
      <c r="J289" s="52" t="s">
        <v>0</v>
      </c>
      <c r="K289" s="5">
        <v>1.83541465326</v>
      </c>
      <c r="L289" s="46" t="s">
        <v>551</v>
      </c>
      <c r="M289" s="52">
        <v>4</v>
      </c>
      <c r="N289" s="4" t="s">
        <v>552</v>
      </c>
      <c r="O289" s="27">
        <v>256</v>
      </c>
      <c r="P289" s="27">
        <v>64</v>
      </c>
      <c r="Q289" s="1" t="s">
        <v>312</v>
      </c>
      <c r="R289" s="2" t="s">
        <v>602</v>
      </c>
      <c r="S289" s="2" t="s">
        <v>520</v>
      </c>
      <c r="T289" s="4" t="s">
        <v>953</v>
      </c>
      <c r="U289" s="136" t="s">
        <v>437</v>
      </c>
      <c r="V289" s="3"/>
    </row>
    <row r="290" spans="1:25" ht="13.15" customHeight="1">
      <c r="A290" s="56">
        <f>SUBTOTAL(3,$B$16:B290)</f>
        <v>275</v>
      </c>
      <c r="B290" s="8">
        <v>696244700488</v>
      </c>
      <c r="C290" s="1" t="s">
        <v>998</v>
      </c>
      <c r="D290" s="1" t="s">
        <v>1208</v>
      </c>
      <c r="E290" s="1">
        <v>50</v>
      </c>
      <c r="F290" s="44"/>
      <c r="G290" s="3">
        <v>68</v>
      </c>
      <c r="H290" s="3">
        <f t="shared" si="12"/>
        <v>0</v>
      </c>
      <c r="I290" s="202" t="s">
        <v>1360</v>
      </c>
      <c r="J290" s="52" t="s">
        <v>0</v>
      </c>
      <c r="K290" s="5">
        <v>4.3060366331499997</v>
      </c>
      <c r="L290" s="39"/>
      <c r="M290" s="60"/>
      <c r="N290" s="39"/>
      <c r="O290" s="42"/>
      <c r="P290" s="42"/>
      <c r="Q290" s="42"/>
      <c r="R290" s="42"/>
      <c r="S290" s="42"/>
      <c r="T290" s="42"/>
      <c r="U290" s="58"/>
      <c r="V290" s="3"/>
      <c r="W290" s="3"/>
      <c r="Y290" s="1"/>
    </row>
    <row r="291" spans="1:25">
      <c r="A291" s="56">
        <f>SUBTOTAL(3,$B$16:B291)</f>
        <v>276</v>
      </c>
      <c r="B291" s="8">
        <v>696244700563</v>
      </c>
      <c r="C291" s="1" t="s">
        <v>930</v>
      </c>
      <c r="D291" s="1" t="s">
        <v>977</v>
      </c>
      <c r="E291" s="1">
        <v>300</v>
      </c>
      <c r="F291" s="44"/>
      <c r="G291" s="3">
        <v>450.87</v>
      </c>
      <c r="H291" s="3">
        <f t="shared" si="12"/>
        <v>0</v>
      </c>
      <c r="I291" s="202" t="s">
        <v>1360</v>
      </c>
      <c r="J291" s="52" t="s">
        <v>0</v>
      </c>
      <c r="K291" s="5">
        <v>26.408104055499994</v>
      </c>
      <c r="L291" s="4" t="s">
        <v>518</v>
      </c>
      <c r="N291" s="1"/>
      <c r="O291" s="27">
        <v>36</v>
      </c>
      <c r="Q291" s="1" t="s">
        <v>309</v>
      </c>
      <c r="R291" s="2" t="s">
        <v>519</v>
      </c>
      <c r="S291" s="2" t="s">
        <v>520</v>
      </c>
      <c r="T291" s="45" t="s">
        <v>612</v>
      </c>
      <c r="U291" s="4">
        <v>25</v>
      </c>
      <c r="V291" s="3"/>
    </row>
    <row r="292" spans="1:25">
      <c r="A292" s="56">
        <f>SUBTOTAL(3,$B$16:B292)</f>
        <v>277</v>
      </c>
      <c r="B292" s="8">
        <v>696244700587</v>
      </c>
      <c r="C292" s="1" t="s">
        <v>963</v>
      </c>
      <c r="D292" s="1" t="s">
        <v>975</v>
      </c>
      <c r="E292" s="1">
        <v>20</v>
      </c>
      <c r="F292" s="44"/>
      <c r="G292" s="3">
        <v>37.57</v>
      </c>
      <c r="H292" s="3">
        <f t="shared" si="12"/>
        <v>0</v>
      </c>
      <c r="I292" s="202" t="s">
        <v>1360</v>
      </c>
      <c r="J292" s="52" t="s">
        <v>0</v>
      </c>
      <c r="K292" s="5">
        <v>2.1194736036999995</v>
      </c>
      <c r="L292" s="4" t="s">
        <v>533</v>
      </c>
      <c r="M292" s="52">
        <v>6</v>
      </c>
      <c r="N292" s="4" t="s">
        <v>534</v>
      </c>
      <c r="O292" s="27">
        <v>648</v>
      </c>
      <c r="P292" s="27">
        <v>108</v>
      </c>
      <c r="Q292" s="1" t="s">
        <v>311</v>
      </c>
      <c r="R292" s="2"/>
      <c r="S292" s="2" t="s">
        <v>520</v>
      </c>
      <c r="T292" s="45" t="s">
        <v>612</v>
      </c>
      <c r="U292" s="4">
        <v>25</v>
      </c>
      <c r="V292" s="3"/>
    </row>
    <row r="293" spans="1:25">
      <c r="A293" s="56">
        <f>SUBTOTAL(3,$B$16:B293)</f>
        <v>278</v>
      </c>
      <c r="B293" s="8">
        <v>696244700600</v>
      </c>
      <c r="C293" s="1" t="s">
        <v>997</v>
      </c>
      <c r="D293" s="1" t="s">
        <v>1209</v>
      </c>
      <c r="E293" s="1">
        <v>50</v>
      </c>
      <c r="F293" s="44"/>
      <c r="G293" s="3">
        <v>82.66</v>
      </c>
      <c r="H293" s="3">
        <f t="shared" si="12"/>
        <v>0</v>
      </c>
      <c r="I293" s="202" t="s">
        <v>1360</v>
      </c>
      <c r="J293" s="52" t="s">
        <v>0</v>
      </c>
      <c r="K293" s="5">
        <v>4.8361840092499992</v>
      </c>
      <c r="L293" s="4" t="s">
        <v>518</v>
      </c>
      <c r="N293" s="1"/>
      <c r="O293" s="27">
        <v>36</v>
      </c>
      <c r="Q293" s="1" t="s">
        <v>309</v>
      </c>
      <c r="R293" s="2" t="s">
        <v>519</v>
      </c>
      <c r="S293" s="2" t="s">
        <v>520</v>
      </c>
      <c r="T293" s="45" t="s">
        <v>558</v>
      </c>
      <c r="U293" s="4">
        <v>25</v>
      </c>
      <c r="V293" s="3"/>
    </row>
    <row r="294" spans="1:25">
      <c r="A294" s="56">
        <f>SUBTOTAL(3,$B$16:B294)</f>
        <v>279</v>
      </c>
      <c r="B294" s="8">
        <v>696244700624</v>
      </c>
      <c r="C294" s="1" t="s">
        <v>931</v>
      </c>
      <c r="D294" s="1" t="s">
        <v>978</v>
      </c>
      <c r="E294" s="1">
        <v>300</v>
      </c>
      <c r="F294" s="44"/>
      <c r="G294" s="3">
        <v>575.1</v>
      </c>
      <c r="H294" s="3">
        <f t="shared" si="12"/>
        <v>0</v>
      </c>
      <c r="I294" s="202" t="s">
        <v>1360</v>
      </c>
      <c r="J294" s="52" t="s">
        <v>0</v>
      </c>
      <c r="K294" s="5">
        <v>31.2695116222</v>
      </c>
      <c r="L294" s="46" t="s">
        <v>551</v>
      </c>
      <c r="M294" s="52">
        <v>6</v>
      </c>
      <c r="N294" s="4" t="s">
        <v>534</v>
      </c>
      <c r="O294" s="27">
        <v>256</v>
      </c>
      <c r="P294" s="27">
        <v>64</v>
      </c>
      <c r="Q294" s="1" t="s">
        <v>312</v>
      </c>
      <c r="R294" s="2" t="s">
        <v>602</v>
      </c>
      <c r="S294" s="2" t="s">
        <v>520</v>
      </c>
      <c r="T294" s="45" t="s">
        <v>558</v>
      </c>
      <c r="U294" s="4">
        <v>25</v>
      </c>
      <c r="V294" s="3"/>
    </row>
    <row r="295" spans="1:25">
      <c r="A295" s="56">
        <f>SUBTOTAL(3,$B$16:B295)</f>
        <v>280</v>
      </c>
      <c r="B295" s="8">
        <v>696244700648</v>
      </c>
      <c r="C295" s="1" t="s">
        <v>964</v>
      </c>
      <c r="D295" s="1" t="s">
        <v>974</v>
      </c>
      <c r="E295" s="1">
        <v>20</v>
      </c>
      <c r="F295" s="44"/>
      <c r="G295" s="3">
        <v>47.92</v>
      </c>
      <c r="H295" s="3">
        <f t="shared" si="12"/>
        <v>0</v>
      </c>
      <c r="I295" s="202" t="s">
        <v>1360</v>
      </c>
      <c r="J295" s="52" t="s">
        <v>0</v>
      </c>
      <c r="K295" s="5">
        <v>2.54356744148</v>
      </c>
      <c r="L295" s="4" t="s">
        <v>518</v>
      </c>
      <c r="N295" s="1"/>
      <c r="O295" s="27">
        <v>36</v>
      </c>
      <c r="Q295" s="1" t="s">
        <v>309</v>
      </c>
      <c r="R295" s="2" t="s">
        <v>519</v>
      </c>
      <c r="S295" s="2" t="s">
        <v>520</v>
      </c>
      <c r="T295" s="45" t="s">
        <v>559</v>
      </c>
      <c r="U295" s="4">
        <v>25</v>
      </c>
      <c r="V295" s="3"/>
    </row>
    <row r="296" spans="1:25">
      <c r="A296" s="56">
        <f>SUBTOTAL(3,$B$16:B296)</f>
        <v>281</v>
      </c>
      <c r="B296" s="8">
        <v>696244700686</v>
      </c>
      <c r="C296" s="1" t="s">
        <v>932</v>
      </c>
      <c r="D296" s="1" t="s">
        <v>979</v>
      </c>
      <c r="E296" s="1">
        <v>200</v>
      </c>
      <c r="F296" s="44"/>
      <c r="G296" s="3">
        <v>594.39</v>
      </c>
      <c r="H296" s="3">
        <f t="shared" si="12"/>
        <v>0</v>
      </c>
      <c r="I296" s="202" t="s">
        <v>1360</v>
      </c>
      <c r="J296" s="52" t="s">
        <v>0</v>
      </c>
      <c r="K296" s="5">
        <v>27.448402813599994</v>
      </c>
      <c r="L296" s="46" t="s">
        <v>551</v>
      </c>
      <c r="M296" s="52">
        <v>6</v>
      </c>
      <c r="N296" s="4" t="s">
        <v>534</v>
      </c>
      <c r="O296" s="27">
        <v>256</v>
      </c>
      <c r="P296" s="27">
        <v>64</v>
      </c>
      <c r="Q296" s="1" t="s">
        <v>312</v>
      </c>
      <c r="R296" s="2" t="s">
        <v>602</v>
      </c>
      <c r="S296" s="2" t="s">
        <v>520</v>
      </c>
      <c r="T296" s="45" t="s">
        <v>559</v>
      </c>
      <c r="U296" s="4">
        <v>25</v>
      </c>
      <c r="V296" s="3"/>
    </row>
    <row r="297" spans="1:25">
      <c r="A297" s="56">
        <f>SUBTOTAL(3,$B$16:B297)</f>
        <v>282</v>
      </c>
      <c r="B297" s="8">
        <v>696244700709</v>
      </c>
      <c r="C297" s="1" t="s">
        <v>965</v>
      </c>
      <c r="D297" s="1" t="s">
        <v>973</v>
      </c>
      <c r="E297" s="1">
        <v>20</v>
      </c>
      <c r="F297" s="44"/>
      <c r="G297" s="3">
        <v>74.3</v>
      </c>
      <c r="H297" s="3">
        <f t="shared" si="12"/>
        <v>0</v>
      </c>
      <c r="I297" s="202" t="s">
        <v>1360</v>
      </c>
      <c r="J297" s="52" t="s">
        <v>0</v>
      </c>
      <c r="K297" s="5">
        <v>3.1557402813599995</v>
      </c>
      <c r="L297" s="4" t="s">
        <v>518</v>
      </c>
      <c r="N297" s="1"/>
      <c r="O297" s="27">
        <v>36</v>
      </c>
      <c r="Q297" s="1" t="s">
        <v>309</v>
      </c>
      <c r="R297" s="2" t="s">
        <v>519</v>
      </c>
      <c r="S297" s="2" t="s">
        <v>520</v>
      </c>
      <c r="T297" s="45" t="s">
        <v>560</v>
      </c>
      <c r="U297" s="4">
        <v>25</v>
      </c>
      <c r="V297" s="3"/>
    </row>
    <row r="298" spans="1:25">
      <c r="A298" s="56">
        <f>SUBTOTAL(3,$B$16:B298)</f>
        <v>283</v>
      </c>
      <c r="B298" s="47" t="s">
        <v>955</v>
      </c>
      <c r="C298" s="39"/>
      <c r="D298" s="39"/>
      <c r="E298" s="48"/>
      <c r="F298" s="39"/>
      <c r="G298" s="39"/>
      <c r="H298" s="40"/>
      <c r="I298" s="58" t="s">
        <v>1358</v>
      </c>
      <c r="J298" s="195"/>
      <c r="K298" s="43"/>
      <c r="L298" s="46" t="s">
        <v>551</v>
      </c>
      <c r="M298" s="52">
        <v>6</v>
      </c>
      <c r="N298" s="4" t="s">
        <v>534</v>
      </c>
      <c r="O298" s="27">
        <v>256</v>
      </c>
      <c r="P298" s="27">
        <v>64</v>
      </c>
      <c r="Q298" s="1" t="s">
        <v>312</v>
      </c>
      <c r="R298" s="2" t="s">
        <v>602</v>
      </c>
      <c r="S298" s="2" t="s">
        <v>520</v>
      </c>
      <c r="T298" s="45" t="s">
        <v>560</v>
      </c>
      <c r="U298" s="4">
        <v>25</v>
      </c>
      <c r="V298" s="3"/>
    </row>
    <row r="299" spans="1:25">
      <c r="A299" s="56">
        <f>SUBTOTAL(3,$B$16:B299)</f>
        <v>284</v>
      </c>
      <c r="B299" s="179">
        <v>696244702307</v>
      </c>
      <c r="C299" s="180" t="s">
        <v>1314</v>
      </c>
      <c r="D299" s="181" t="s">
        <v>1315</v>
      </c>
      <c r="E299" s="182">
        <v>700</v>
      </c>
      <c r="F299" s="183"/>
      <c r="G299" s="189">
        <v>365.46</v>
      </c>
      <c r="H299" s="188"/>
      <c r="I299" s="200" t="s">
        <v>1357</v>
      </c>
      <c r="J299" s="196">
        <v>46143</v>
      </c>
      <c r="K299" s="5">
        <v>16.703653490000001</v>
      </c>
      <c r="L299" s="46"/>
      <c r="N299" s="4"/>
      <c r="O299" s="27"/>
      <c r="P299" s="27"/>
      <c r="R299" s="2"/>
      <c r="S299" s="2"/>
      <c r="T299" s="45"/>
      <c r="V299" s="3"/>
    </row>
    <row r="300" spans="1:25">
      <c r="A300" s="56">
        <f>SUBTOTAL(3,$B$16:B300)</f>
        <v>285</v>
      </c>
      <c r="B300" s="179">
        <v>696244702321</v>
      </c>
      <c r="C300" s="180" t="s">
        <v>1316</v>
      </c>
      <c r="D300" s="181" t="s">
        <v>1317</v>
      </c>
      <c r="E300" s="182">
        <v>40</v>
      </c>
      <c r="F300" s="183"/>
      <c r="G300" s="189">
        <v>26.11</v>
      </c>
      <c r="H300" s="188"/>
      <c r="I300" s="200" t="s">
        <v>1357</v>
      </c>
      <c r="J300" s="196">
        <v>46143</v>
      </c>
      <c r="K300" s="5">
        <v>1.2551516279999999</v>
      </c>
      <c r="L300" s="46"/>
      <c r="N300" s="4"/>
      <c r="O300" s="27"/>
      <c r="P300" s="27"/>
      <c r="R300" s="2"/>
      <c r="S300" s="2"/>
      <c r="T300" s="45"/>
      <c r="V300" s="3"/>
    </row>
    <row r="301" spans="1:25">
      <c r="A301" s="56">
        <f>SUBTOTAL(3,$B$16:B301)</f>
        <v>286</v>
      </c>
      <c r="B301" s="8">
        <v>696244701287</v>
      </c>
      <c r="C301" s="1" t="s">
        <v>933</v>
      </c>
      <c r="D301" s="1" t="s">
        <v>944</v>
      </c>
      <c r="E301" s="1">
        <v>500</v>
      </c>
      <c r="F301" s="44"/>
      <c r="G301" s="3">
        <v>317.50559999999996</v>
      </c>
      <c r="H301" s="3">
        <f t="shared" ref="H301:H310" si="14">(ROUND(G301*(1-$E$5)*(1-$G$5)*(1-$H$5),2)*F301)</f>
        <v>0</v>
      </c>
      <c r="I301" s="2" t="s">
        <v>1357</v>
      </c>
      <c r="J301" s="52" t="s">
        <v>0</v>
      </c>
      <c r="K301" s="5">
        <v>16.726691873499998</v>
      </c>
      <c r="L301" s="4" t="s">
        <v>518</v>
      </c>
      <c r="N301" s="1"/>
      <c r="O301" s="27">
        <v>36</v>
      </c>
      <c r="Q301" s="1" t="s">
        <v>309</v>
      </c>
      <c r="R301" s="2" t="s">
        <v>519</v>
      </c>
      <c r="S301" s="2" t="s">
        <v>520</v>
      </c>
      <c r="T301" s="45" t="s">
        <v>561</v>
      </c>
      <c r="U301" s="4">
        <v>25</v>
      </c>
      <c r="V301" s="3"/>
    </row>
    <row r="302" spans="1:25">
      <c r="A302" s="56">
        <f>SUBTOTAL(3,$B$16:B302)</f>
        <v>287</v>
      </c>
      <c r="B302" s="8">
        <v>696244701300</v>
      </c>
      <c r="C302" s="1" t="s">
        <v>985</v>
      </c>
      <c r="D302" s="1" t="s">
        <v>980</v>
      </c>
      <c r="E302" s="1">
        <v>40</v>
      </c>
      <c r="F302" s="44"/>
      <c r="G302" s="3">
        <v>31.426199999999998</v>
      </c>
      <c r="H302" s="3">
        <f t="shared" si="14"/>
        <v>0</v>
      </c>
      <c r="I302" s="2" t="s">
        <v>1357</v>
      </c>
      <c r="J302" s="52" t="s">
        <v>0</v>
      </c>
      <c r="K302" s="5">
        <v>1.6058553498799999</v>
      </c>
      <c r="L302" s="46" t="s">
        <v>551</v>
      </c>
      <c r="M302" s="52">
        <v>6</v>
      </c>
      <c r="N302" s="4" t="s">
        <v>534</v>
      </c>
      <c r="O302" s="27">
        <v>256</v>
      </c>
      <c r="P302" s="27">
        <v>64</v>
      </c>
      <c r="Q302" s="1" t="s">
        <v>312</v>
      </c>
      <c r="R302" s="2" t="s">
        <v>602</v>
      </c>
      <c r="S302" s="2" t="s">
        <v>520</v>
      </c>
      <c r="T302" s="45" t="s">
        <v>561</v>
      </c>
      <c r="U302" s="4">
        <v>25</v>
      </c>
      <c r="V302" s="3"/>
    </row>
    <row r="303" spans="1:25" ht="13.15" customHeight="1">
      <c r="A303" s="56">
        <f>SUBTOTAL(3,$B$16:B303)</f>
        <v>288</v>
      </c>
      <c r="B303" s="8">
        <v>696244701348</v>
      </c>
      <c r="C303" s="1" t="s">
        <v>934</v>
      </c>
      <c r="D303" s="1" t="s">
        <v>945</v>
      </c>
      <c r="E303" s="1">
        <v>500</v>
      </c>
      <c r="F303" s="44"/>
      <c r="G303" s="3">
        <v>415.30320000000006</v>
      </c>
      <c r="H303" s="3">
        <f t="shared" si="14"/>
        <v>0</v>
      </c>
      <c r="I303" s="2" t="s">
        <v>1357</v>
      </c>
      <c r="J303" s="52" t="s">
        <v>0</v>
      </c>
      <c r="K303" s="5">
        <v>20.041066476599998</v>
      </c>
      <c r="L303" s="39"/>
      <c r="M303" s="60"/>
      <c r="N303" s="39"/>
      <c r="O303" s="42"/>
      <c r="P303" s="42"/>
      <c r="Q303" s="42"/>
      <c r="R303" s="42"/>
      <c r="S303" s="42"/>
      <c r="T303" s="42"/>
      <c r="U303" s="43"/>
      <c r="V303" s="3"/>
      <c r="W303" s="3"/>
      <c r="Y303" s="1"/>
    </row>
    <row r="304" spans="1:25" ht="14.45" customHeight="1">
      <c r="A304" s="56">
        <f>SUBTOTAL(3,$B$16:B304)</f>
        <v>289</v>
      </c>
      <c r="B304" s="8">
        <v>696244701362</v>
      </c>
      <c r="C304" s="1" t="s">
        <v>986</v>
      </c>
      <c r="D304" s="1" t="s">
        <v>981</v>
      </c>
      <c r="E304" s="1">
        <v>40</v>
      </c>
      <c r="F304" s="44"/>
      <c r="G304" s="3">
        <v>42.136200000000002</v>
      </c>
      <c r="H304" s="3">
        <f t="shared" si="14"/>
        <v>0</v>
      </c>
      <c r="I304" s="2" t="s">
        <v>1357</v>
      </c>
      <c r="J304" s="52" t="s">
        <v>0</v>
      </c>
      <c r="K304" s="5">
        <v>1.9430053181279998</v>
      </c>
      <c r="L304" s="4" t="s">
        <v>518</v>
      </c>
      <c r="N304" s="1"/>
      <c r="O304" s="1"/>
      <c r="P304" s="27"/>
      <c r="Q304" s="1" t="s">
        <v>309</v>
      </c>
      <c r="R304" s="2" t="s">
        <v>519</v>
      </c>
      <c r="S304" s="2" t="s">
        <v>520</v>
      </c>
      <c r="T304" s="45" t="s">
        <v>1039</v>
      </c>
      <c r="U304" s="4" t="s">
        <v>639</v>
      </c>
      <c r="V304" s="3"/>
      <c r="W304" s="3"/>
      <c r="Y304" s="1"/>
    </row>
    <row r="305" spans="1:25">
      <c r="A305" s="56">
        <f>SUBTOTAL(3,$B$16:B305)</f>
        <v>290</v>
      </c>
      <c r="B305" s="8">
        <v>696244701409</v>
      </c>
      <c r="C305" s="1" t="s">
        <v>935</v>
      </c>
      <c r="D305" s="1" t="s">
        <v>946</v>
      </c>
      <c r="E305" s="1">
        <v>300</v>
      </c>
      <c r="F305" s="44"/>
      <c r="G305" s="3">
        <v>345.78000000000003</v>
      </c>
      <c r="H305" s="3">
        <f t="shared" si="14"/>
        <v>0</v>
      </c>
      <c r="I305" s="2" t="s">
        <v>1357</v>
      </c>
      <c r="J305" s="52" t="s">
        <v>0</v>
      </c>
      <c r="K305" s="5">
        <v>14.524729475800001</v>
      </c>
      <c r="L305" s="4" t="s">
        <v>522</v>
      </c>
      <c r="M305" s="52">
        <v>6</v>
      </c>
      <c r="N305" s="4" t="s">
        <v>523</v>
      </c>
      <c r="O305" s="1">
        <v>864</v>
      </c>
      <c r="P305" s="27">
        <v>144</v>
      </c>
      <c r="Q305" s="1" t="s">
        <v>310</v>
      </c>
      <c r="R305" s="2" t="s">
        <v>519</v>
      </c>
      <c r="S305" s="2" t="s">
        <v>520</v>
      </c>
      <c r="T305" s="45" t="s">
        <v>1039</v>
      </c>
      <c r="U305" s="4" t="s">
        <v>639</v>
      </c>
      <c r="V305" s="3"/>
      <c r="W305" s="3"/>
      <c r="Y305" s="1"/>
    </row>
    <row r="306" spans="1:25" ht="13.15" customHeight="1">
      <c r="A306" s="56">
        <f>SUBTOTAL(3,$B$16:B306)</f>
        <v>291</v>
      </c>
      <c r="B306" s="8">
        <v>696244701423</v>
      </c>
      <c r="C306" s="1" t="s">
        <v>987</v>
      </c>
      <c r="D306" s="1" t="s">
        <v>982</v>
      </c>
      <c r="E306" s="1">
        <v>40</v>
      </c>
      <c r="F306" s="44"/>
      <c r="G306" s="3">
        <v>57.538199999999996</v>
      </c>
      <c r="H306" s="3">
        <f t="shared" si="14"/>
        <v>0</v>
      </c>
      <c r="I306" s="2" t="s">
        <v>1357</v>
      </c>
      <c r="J306" s="52" t="s">
        <v>0</v>
      </c>
      <c r="K306" s="5">
        <v>2.1994972634400001</v>
      </c>
      <c r="L306" s="4" t="s">
        <v>524</v>
      </c>
      <c r="M306" s="52">
        <v>2</v>
      </c>
      <c r="N306" s="4" t="s">
        <v>525</v>
      </c>
      <c r="O306" s="1">
        <v>140</v>
      </c>
      <c r="P306" s="27">
        <v>70</v>
      </c>
      <c r="Q306" s="1" t="s">
        <v>1161</v>
      </c>
      <c r="R306" s="2" t="s">
        <v>519</v>
      </c>
      <c r="S306" s="2" t="s">
        <v>520</v>
      </c>
      <c r="T306" s="45" t="s">
        <v>1039</v>
      </c>
      <c r="U306" s="4" t="s">
        <v>639</v>
      </c>
      <c r="V306" s="3"/>
      <c r="W306" s="3"/>
      <c r="Y306" s="1"/>
    </row>
    <row r="307" spans="1:25" ht="14.45" customHeight="1">
      <c r="A307" s="56">
        <f>SUBTOTAL(3,$B$16:B307)</f>
        <v>292</v>
      </c>
      <c r="B307" s="8">
        <v>696244701645</v>
      </c>
      <c r="C307" s="1" t="s">
        <v>936</v>
      </c>
      <c r="D307" s="1" t="s">
        <v>947</v>
      </c>
      <c r="E307" s="1">
        <v>300</v>
      </c>
      <c r="F307" s="44"/>
      <c r="G307" s="3">
        <v>435.57059999999996</v>
      </c>
      <c r="H307" s="3">
        <f t="shared" si="14"/>
        <v>0</v>
      </c>
      <c r="I307" s="2" t="s">
        <v>1357</v>
      </c>
      <c r="J307" s="52" t="s">
        <v>0</v>
      </c>
      <c r="K307" s="5">
        <v>16.445270854</v>
      </c>
      <c r="L307" s="4" t="s">
        <v>518</v>
      </c>
      <c r="N307" s="1"/>
      <c r="O307" s="1"/>
      <c r="P307" s="27"/>
      <c r="Q307" s="1" t="s">
        <v>309</v>
      </c>
      <c r="R307" s="2" t="s">
        <v>519</v>
      </c>
      <c r="S307" s="2" t="s">
        <v>520</v>
      </c>
      <c r="T307" s="45" t="s">
        <v>526</v>
      </c>
      <c r="U307" s="4" t="s">
        <v>639</v>
      </c>
      <c r="V307" s="3"/>
      <c r="W307" s="3"/>
      <c r="Y307" s="1"/>
    </row>
    <row r="308" spans="1:25">
      <c r="A308" s="56">
        <f>SUBTOTAL(3,$B$16:B308)</f>
        <v>293</v>
      </c>
      <c r="B308" s="8">
        <v>696244701669</v>
      </c>
      <c r="C308" s="1" t="s">
        <v>988</v>
      </c>
      <c r="D308" s="1" t="s">
        <v>983</v>
      </c>
      <c r="E308" s="1">
        <v>40</v>
      </c>
      <c r="F308" s="44"/>
      <c r="G308" s="3">
        <v>73.929600000000008</v>
      </c>
      <c r="H308" s="3">
        <f t="shared" si="14"/>
        <v>0</v>
      </c>
      <c r="I308" s="2" t="s">
        <v>1357</v>
      </c>
      <c r="J308" s="52" t="s">
        <v>0</v>
      </c>
      <c r="K308" s="5">
        <v>2.4555694471999998</v>
      </c>
      <c r="L308" s="4" t="s">
        <v>522</v>
      </c>
      <c r="M308" s="52">
        <v>6</v>
      </c>
      <c r="N308" s="4" t="s">
        <v>523</v>
      </c>
      <c r="O308" s="1">
        <v>864</v>
      </c>
      <c r="P308" s="27">
        <v>144</v>
      </c>
      <c r="Q308" s="1" t="s">
        <v>310</v>
      </c>
      <c r="R308" s="2" t="s">
        <v>519</v>
      </c>
      <c r="S308" s="2" t="s">
        <v>520</v>
      </c>
      <c r="T308" s="45" t="s">
        <v>526</v>
      </c>
      <c r="U308" s="4" t="s">
        <v>639</v>
      </c>
      <c r="V308" s="3"/>
      <c r="W308" s="3"/>
      <c r="Y308" s="1"/>
    </row>
    <row r="309" spans="1:25" ht="13.15" customHeight="1">
      <c r="A309" s="56">
        <f>SUBTOTAL(3,$B$16:B309)</f>
        <v>294</v>
      </c>
      <c r="B309" s="8">
        <v>696244701706</v>
      </c>
      <c r="C309" s="1" t="s">
        <v>937</v>
      </c>
      <c r="D309" s="1" t="s">
        <v>948</v>
      </c>
      <c r="E309" s="1">
        <v>300</v>
      </c>
      <c r="F309" s="44"/>
      <c r="G309" s="3">
        <v>548.47440000000006</v>
      </c>
      <c r="H309" s="3">
        <f t="shared" si="14"/>
        <v>0</v>
      </c>
      <c r="I309" s="2" t="s">
        <v>1357</v>
      </c>
      <c r="J309" s="52" t="s">
        <v>0</v>
      </c>
      <c r="K309" s="5">
        <v>18.605896439199999</v>
      </c>
      <c r="L309" s="4" t="s">
        <v>524</v>
      </c>
      <c r="M309" s="52">
        <v>2</v>
      </c>
      <c r="N309" s="4" t="s">
        <v>525</v>
      </c>
      <c r="O309" s="1">
        <v>140</v>
      </c>
      <c r="P309" s="27">
        <v>70</v>
      </c>
      <c r="Q309" s="1" t="s">
        <v>1161</v>
      </c>
      <c r="R309" s="2" t="s">
        <v>519</v>
      </c>
      <c r="S309" s="2" t="s">
        <v>520</v>
      </c>
      <c r="T309" s="45" t="s">
        <v>526</v>
      </c>
      <c r="U309" s="4" t="s">
        <v>639</v>
      </c>
      <c r="V309" s="3"/>
      <c r="W309" s="3"/>
      <c r="Y309" s="1"/>
    </row>
    <row r="310" spans="1:25" ht="14.45" customHeight="1">
      <c r="A310" s="56">
        <f>SUBTOTAL(3,$B$16:B310)</f>
        <v>295</v>
      </c>
      <c r="B310" s="8">
        <v>696244701720</v>
      </c>
      <c r="C310" s="1" t="s">
        <v>989</v>
      </c>
      <c r="D310" s="1" t="s">
        <v>984</v>
      </c>
      <c r="E310" s="1">
        <v>40</v>
      </c>
      <c r="F310" s="44"/>
      <c r="G310" s="3">
        <v>94.554000000000002</v>
      </c>
      <c r="H310" s="3">
        <f t="shared" si="14"/>
        <v>0</v>
      </c>
      <c r="I310" s="2" t="s">
        <v>1357</v>
      </c>
      <c r="J310" s="52" t="s">
        <v>0</v>
      </c>
      <c r="K310" s="5">
        <v>2.74365285856</v>
      </c>
      <c r="L310" s="4" t="s">
        <v>518</v>
      </c>
      <c r="N310" s="1"/>
      <c r="O310" s="27">
        <v>36</v>
      </c>
      <c r="P310" s="27"/>
      <c r="Q310" s="1" t="s">
        <v>309</v>
      </c>
      <c r="R310" s="2" t="s">
        <v>519</v>
      </c>
      <c r="S310" s="2" t="s">
        <v>520</v>
      </c>
      <c r="T310" s="45" t="s">
        <v>527</v>
      </c>
      <c r="U310" s="4" t="s">
        <v>639</v>
      </c>
      <c r="V310" s="3"/>
      <c r="W310" s="3"/>
      <c r="Y310" s="1"/>
    </row>
    <row r="311" spans="1:25">
      <c r="A311" s="56">
        <f>SUBTOTAL(3,$B$16:B311)</f>
        <v>296</v>
      </c>
      <c r="B311" s="47" t="s">
        <v>139</v>
      </c>
      <c r="C311" s="39"/>
      <c r="D311" s="39"/>
      <c r="E311" s="48"/>
      <c r="F311" s="39"/>
      <c r="G311" s="39"/>
      <c r="H311" s="40"/>
      <c r="I311" s="58" t="s">
        <v>1358</v>
      </c>
      <c r="J311" s="195"/>
      <c r="K311" s="43"/>
      <c r="L311" s="4" t="s">
        <v>522</v>
      </c>
      <c r="M311" s="52">
        <v>6</v>
      </c>
      <c r="N311" s="4" t="s">
        <v>523</v>
      </c>
      <c r="O311" s="27">
        <v>864</v>
      </c>
      <c r="P311" s="27">
        <v>144</v>
      </c>
      <c r="Q311" s="1" t="s">
        <v>310</v>
      </c>
      <c r="R311" s="2" t="s">
        <v>519</v>
      </c>
      <c r="S311" s="2" t="s">
        <v>520</v>
      </c>
      <c r="T311" s="45" t="s">
        <v>527</v>
      </c>
      <c r="U311" s="4" t="s">
        <v>639</v>
      </c>
      <c r="V311" s="3"/>
      <c r="W311" s="3"/>
      <c r="Y311" s="1"/>
    </row>
    <row r="312" spans="1:25" ht="13.15" customHeight="1">
      <c r="A312" s="56">
        <f>SUBTOTAL(3,$B$16:B312)</f>
        <v>297</v>
      </c>
      <c r="B312" s="8">
        <v>696244404096</v>
      </c>
      <c r="C312" s="1" t="s">
        <v>1036</v>
      </c>
      <c r="D312" s="1" t="s">
        <v>1034</v>
      </c>
      <c r="E312" s="7">
        <v>10000</v>
      </c>
      <c r="F312" s="44"/>
      <c r="G312" s="3">
        <v>694.52</v>
      </c>
      <c r="H312" s="3">
        <f t="shared" ref="H312:H341" si="15">(ROUND(G312*(1-$E$5)*(1-$G$5)*(1-$H$5),2)*F312)</f>
        <v>0</v>
      </c>
      <c r="I312" s="2" t="s">
        <v>1361</v>
      </c>
      <c r="J312" s="52" t="s">
        <v>0</v>
      </c>
      <c r="K312" s="5">
        <v>29.880727</v>
      </c>
      <c r="L312" s="4" t="s">
        <v>524</v>
      </c>
      <c r="M312" s="52">
        <v>2</v>
      </c>
      <c r="N312" s="4" t="s">
        <v>525</v>
      </c>
      <c r="O312" s="27">
        <v>140</v>
      </c>
      <c r="P312" s="27">
        <v>70</v>
      </c>
      <c r="Q312" s="1" t="s">
        <v>1161</v>
      </c>
      <c r="R312" s="2" t="s">
        <v>519</v>
      </c>
      <c r="S312" s="2" t="s">
        <v>520</v>
      </c>
      <c r="T312" s="45" t="s">
        <v>527</v>
      </c>
      <c r="U312" s="4" t="s">
        <v>639</v>
      </c>
      <c r="V312" s="3"/>
      <c r="W312" s="3"/>
      <c r="Y312" s="1"/>
    </row>
    <row r="313" spans="1:25" ht="14.45" customHeight="1">
      <c r="A313" s="56">
        <f>SUBTOTAL(3,$B$16:B313)</f>
        <v>298</v>
      </c>
      <c r="B313" s="8">
        <v>696244404119</v>
      </c>
      <c r="C313" s="1" t="s">
        <v>1037</v>
      </c>
      <c r="D313" s="1" t="s">
        <v>1035</v>
      </c>
      <c r="E313" s="7">
        <v>100</v>
      </c>
      <c r="F313" s="44"/>
      <c r="G313" s="3">
        <v>8.42</v>
      </c>
      <c r="H313" s="3">
        <f t="shared" si="15"/>
        <v>0</v>
      </c>
      <c r="I313" s="2" t="s">
        <v>1361</v>
      </c>
      <c r="J313" s="52" t="s">
        <v>0</v>
      </c>
      <c r="K313" s="5">
        <v>0.60139726999999998</v>
      </c>
      <c r="L313" s="4" t="s">
        <v>518</v>
      </c>
      <c r="N313" s="1"/>
      <c r="O313" s="27">
        <v>36</v>
      </c>
      <c r="P313" s="27"/>
      <c r="Q313" s="1" t="s">
        <v>309</v>
      </c>
      <c r="R313" s="2" t="s">
        <v>519</v>
      </c>
      <c r="S313" s="2" t="s">
        <v>520</v>
      </c>
      <c r="T313" s="45" t="s">
        <v>528</v>
      </c>
      <c r="U313" s="4" t="s">
        <v>639</v>
      </c>
      <c r="V313" s="3"/>
      <c r="W313" s="3"/>
      <c r="Y313" s="1"/>
    </row>
    <row r="314" spans="1:25">
      <c r="A314" s="56">
        <f>SUBTOTAL(3,$B$16:B314)</f>
        <v>299</v>
      </c>
      <c r="B314" s="8">
        <v>696244404133</v>
      </c>
      <c r="C314" s="1" t="s">
        <v>1038</v>
      </c>
      <c r="D314" s="1" t="s">
        <v>1210</v>
      </c>
      <c r="E314" s="7">
        <v>1050</v>
      </c>
      <c r="F314" s="44"/>
      <c r="G314" s="3">
        <v>67.25</v>
      </c>
      <c r="H314" s="3">
        <f t="shared" si="15"/>
        <v>0</v>
      </c>
      <c r="I314" s="2" t="s">
        <v>1361</v>
      </c>
      <c r="J314" s="52" t="s">
        <v>0</v>
      </c>
      <c r="K314" s="5">
        <v>3.6611713349999997</v>
      </c>
      <c r="L314" s="4" t="s">
        <v>522</v>
      </c>
      <c r="M314" s="52">
        <v>6</v>
      </c>
      <c r="N314" s="4" t="s">
        <v>523</v>
      </c>
      <c r="O314" s="27">
        <v>864</v>
      </c>
      <c r="P314" s="27">
        <v>144</v>
      </c>
      <c r="Q314" s="1" t="s">
        <v>310</v>
      </c>
      <c r="R314" s="2" t="s">
        <v>519</v>
      </c>
      <c r="S314" s="2" t="s">
        <v>520</v>
      </c>
      <c r="T314" s="45" t="s">
        <v>528</v>
      </c>
      <c r="U314" s="4" t="s">
        <v>639</v>
      </c>
      <c r="V314" s="3"/>
      <c r="W314" s="3"/>
      <c r="Y314" s="1"/>
    </row>
    <row r="315" spans="1:25" ht="13.15" customHeight="1">
      <c r="A315" s="56">
        <f>SUBTOTAL(3,$B$16:B315)</f>
        <v>300</v>
      </c>
      <c r="B315" s="8">
        <v>696244402177</v>
      </c>
      <c r="C315" s="1" t="s">
        <v>305</v>
      </c>
      <c r="D315" s="1" t="s">
        <v>834</v>
      </c>
      <c r="E315" s="7">
        <v>10000</v>
      </c>
      <c r="F315" s="44"/>
      <c r="G315" s="3">
        <v>817.38</v>
      </c>
      <c r="H315" s="3">
        <f t="shared" si="15"/>
        <v>0</v>
      </c>
      <c r="I315" s="2" t="s">
        <v>1361</v>
      </c>
      <c r="J315" s="52" t="s">
        <v>0</v>
      </c>
      <c r="K315" s="5">
        <v>36.313837339999999</v>
      </c>
      <c r="L315" s="4" t="s">
        <v>524</v>
      </c>
      <c r="M315" s="52">
        <v>2</v>
      </c>
      <c r="N315" s="4" t="s">
        <v>525</v>
      </c>
      <c r="O315" s="27">
        <v>140</v>
      </c>
      <c r="P315" s="27">
        <v>70</v>
      </c>
      <c r="Q315" s="1" t="s">
        <v>1161</v>
      </c>
      <c r="R315" s="2" t="s">
        <v>519</v>
      </c>
      <c r="S315" s="2" t="s">
        <v>520</v>
      </c>
      <c r="T315" s="45" t="s">
        <v>528</v>
      </c>
      <c r="U315" s="4" t="s">
        <v>639</v>
      </c>
      <c r="V315" s="3"/>
      <c r="W315" s="3"/>
      <c r="Y315" s="1"/>
    </row>
    <row r="316" spans="1:25" ht="14.45" customHeight="1">
      <c r="A316" s="56">
        <f>SUBTOTAL(3,$B$16:B316)</f>
        <v>301</v>
      </c>
      <c r="B316" s="8">
        <v>696244402191</v>
      </c>
      <c r="C316" s="1" t="s">
        <v>304</v>
      </c>
      <c r="D316" s="1" t="s">
        <v>835</v>
      </c>
      <c r="E316" s="7">
        <v>100</v>
      </c>
      <c r="F316" s="44"/>
      <c r="G316" s="3">
        <v>10.41</v>
      </c>
      <c r="H316" s="3">
        <f t="shared" si="15"/>
        <v>0</v>
      </c>
      <c r="I316" s="2" t="s">
        <v>1361</v>
      </c>
      <c r="J316" s="52" t="s">
        <v>0</v>
      </c>
      <c r="K316" s="5">
        <v>0.66572837339999991</v>
      </c>
      <c r="L316" s="4" t="s">
        <v>518</v>
      </c>
      <c r="N316" s="1"/>
      <c r="O316" s="27">
        <v>36</v>
      </c>
      <c r="P316" s="27"/>
      <c r="Q316" s="1" t="s">
        <v>309</v>
      </c>
      <c r="R316" s="2" t="s">
        <v>519</v>
      </c>
      <c r="S316" s="2" t="s">
        <v>520</v>
      </c>
      <c r="T316" s="45" t="s">
        <v>603</v>
      </c>
      <c r="U316" s="4" t="s">
        <v>639</v>
      </c>
      <c r="V316" s="3"/>
      <c r="W316" s="3"/>
      <c r="Y316" s="1"/>
    </row>
    <row r="317" spans="1:25">
      <c r="A317" s="56">
        <f>SUBTOTAL(3,$B$16:B317)</f>
        <v>302</v>
      </c>
      <c r="B317" s="8">
        <v>696244402214</v>
      </c>
      <c r="C317" s="1" t="s">
        <v>303</v>
      </c>
      <c r="D317" s="1" t="s">
        <v>1211</v>
      </c>
      <c r="E317" s="7">
        <v>775</v>
      </c>
      <c r="F317" s="44"/>
      <c r="G317" s="3">
        <v>71.290000000000006</v>
      </c>
      <c r="H317" s="3">
        <f t="shared" si="15"/>
        <v>0</v>
      </c>
      <c r="I317" s="2" t="s">
        <v>1361</v>
      </c>
      <c r="J317" s="52" t="s">
        <v>0</v>
      </c>
      <c r="K317" s="5">
        <v>3.3776448938499994</v>
      </c>
      <c r="L317" s="4" t="s">
        <v>522</v>
      </c>
      <c r="M317" s="52">
        <v>6</v>
      </c>
      <c r="N317" s="4" t="s">
        <v>523</v>
      </c>
      <c r="O317" s="27">
        <v>864</v>
      </c>
      <c r="P317" s="27">
        <v>144</v>
      </c>
      <c r="Q317" s="1" t="s">
        <v>310</v>
      </c>
      <c r="R317" s="2" t="s">
        <v>519</v>
      </c>
      <c r="S317" s="2" t="s">
        <v>520</v>
      </c>
      <c r="T317" s="45" t="s">
        <v>603</v>
      </c>
      <c r="U317" s="4" t="s">
        <v>639</v>
      </c>
      <c r="V317" s="3"/>
      <c r="W317" s="3"/>
      <c r="Y317" s="1"/>
    </row>
    <row r="318" spans="1:25" ht="13.15" customHeight="1">
      <c r="A318" s="56">
        <f>SUBTOTAL(3,$B$16:B318)</f>
        <v>303</v>
      </c>
      <c r="B318" s="8">
        <v>696244400005</v>
      </c>
      <c r="C318" s="1" t="s">
        <v>138</v>
      </c>
      <c r="D318" s="1" t="s">
        <v>836</v>
      </c>
      <c r="E318" s="7">
        <v>6500</v>
      </c>
      <c r="F318" s="44"/>
      <c r="G318" s="3">
        <v>541.62</v>
      </c>
      <c r="H318" s="3">
        <f t="shared" si="15"/>
        <v>0</v>
      </c>
      <c r="I318" s="2" t="s">
        <v>1361</v>
      </c>
      <c r="J318" s="52" t="s">
        <v>0</v>
      </c>
      <c r="K318" s="5">
        <v>28.238277650000001</v>
      </c>
      <c r="L318" s="4" t="s">
        <v>524</v>
      </c>
      <c r="M318" s="52">
        <v>2</v>
      </c>
      <c r="N318" s="4" t="s">
        <v>525</v>
      </c>
      <c r="O318" s="27">
        <v>140</v>
      </c>
      <c r="P318" s="27">
        <v>70</v>
      </c>
      <c r="Q318" s="1" t="s">
        <v>1161</v>
      </c>
      <c r="R318" s="2" t="s">
        <v>519</v>
      </c>
      <c r="S318" s="2" t="s">
        <v>520</v>
      </c>
      <c r="T318" s="45" t="s">
        <v>603</v>
      </c>
      <c r="U318" s="4" t="s">
        <v>639</v>
      </c>
      <c r="V318" s="3"/>
      <c r="W318" s="3"/>
      <c r="Y318" s="1"/>
    </row>
    <row r="319" spans="1:25" ht="13.15" customHeight="1">
      <c r="A319" s="56">
        <f>SUBTOTAL(3,$B$16:B319)</f>
        <v>304</v>
      </c>
      <c r="B319" s="8">
        <v>696244400128</v>
      </c>
      <c r="C319" s="1" t="s">
        <v>137</v>
      </c>
      <c r="D319" s="1" t="s">
        <v>837</v>
      </c>
      <c r="E319" s="7">
        <v>100</v>
      </c>
      <c r="F319" s="44"/>
      <c r="G319" s="3">
        <v>10.63</v>
      </c>
      <c r="H319" s="3">
        <f t="shared" si="15"/>
        <v>0</v>
      </c>
      <c r="I319" s="2" t="s">
        <v>1361</v>
      </c>
      <c r="J319" s="52" t="s">
        <v>0</v>
      </c>
      <c r="K319" s="5">
        <v>0.72926581000000001</v>
      </c>
      <c r="L319" s="4" t="s">
        <v>518</v>
      </c>
      <c r="N319" s="1"/>
      <c r="O319" s="27">
        <v>36</v>
      </c>
      <c r="P319" s="27"/>
      <c r="Q319" s="1" t="s">
        <v>309</v>
      </c>
      <c r="R319" s="2" t="s">
        <v>519</v>
      </c>
      <c r="S319" s="2" t="s">
        <v>520</v>
      </c>
      <c r="T319" s="45" t="s">
        <v>604</v>
      </c>
      <c r="U319" s="4" t="s">
        <v>639</v>
      </c>
      <c r="V319" s="3"/>
      <c r="W319" s="3"/>
      <c r="Y319" s="1"/>
    </row>
    <row r="320" spans="1:25" ht="13.15" customHeight="1">
      <c r="A320" s="56">
        <f>SUBTOTAL(3,$B$16:B320)</f>
        <v>305</v>
      </c>
      <c r="B320" s="8">
        <v>696244400074</v>
      </c>
      <c r="C320" s="1" t="s">
        <v>136</v>
      </c>
      <c r="D320" s="1" t="s">
        <v>1212</v>
      </c>
      <c r="E320" s="7">
        <v>700</v>
      </c>
      <c r="F320" s="44"/>
      <c r="G320" s="3">
        <v>71.290000000000006</v>
      </c>
      <c r="H320" s="3">
        <f t="shared" si="15"/>
        <v>0</v>
      </c>
      <c r="I320" s="2" t="s">
        <v>1361</v>
      </c>
      <c r="J320" s="52" t="s">
        <v>0</v>
      </c>
      <c r="K320" s="5">
        <v>3.5608606700000003</v>
      </c>
      <c r="L320" s="4" t="s">
        <v>522</v>
      </c>
      <c r="M320" s="52">
        <v>6</v>
      </c>
      <c r="N320" s="4" t="s">
        <v>523</v>
      </c>
      <c r="O320" s="27">
        <v>864</v>
      </c>
      <c r="P320" s="27">
        <v>144</v>
      </c>
      <c r="Q320" s="1" t="s">
        <v>310</v>
      </c>
      <c r="R320" s="2" t="s">
        <v>519</v>
      </c>
      <c r="S320" s="2" t="s">
        <v>520</v>
      </c>
      <c r="T320" s="45" t="s">
        <v>604</v>
      </c>
      <c r="U320" s="4" t="s">
        <v>639</v>
      </c>
      <c r="V320" s="3"/>
      <c r="W320" s="3"/>
      <c r="Y320" s="1"/>
    </row>
    <row r="321" spans="1:25" ht="13.15" customHeight="1">
      <c r="A321" s="56">
        <f>SUBTOTAL(3,$B$16:B321)</f>
        <v>306</v>
      </c>
      <c r="B321" s="8">
        <v>696244400012</v>
      </c>
      <c r="C321" s="1" t="s">
        <v>135</v>
      </c>
      <c r="D321" s="1" t="s">
        <v>838</v>
      </c>
      <c r="E321" s="7">
        <v>4500</v>
      </c>
      <c r="F321" s="44"/>
      <c r="G321" s="3">
        <v>472.13</v>
      </c>
      <c r="H321" s="3">
        <f t="shared" si="15"/>
        <v>0</v>
      </c>
      <c r="I321" s="2" t="s">
        <v>1361</v>
      </c>
      <c r="J321" s="52" t="s">
        <v>0</v>
      </c>
      <c r="K321" s="5">
        <v>26.540712549999999</v>
      </c>
      <c r="L321" s="4" t="s">
        <v>524</v>
      </c>
      <c r="M321" s="52">
        <v>2</v>
      </c>
      <c r="N321" s="4" t="s">
        <v>525</v>
      </c>
      <c r="O321" s="27">
        <v>140</v>
      </c>
      <c r="P321" s="27">
        <v>70</v>
      </c>
      <c r="Q321" s="1" t="s">
        <v>1161</v>
      </c>
      <c r="R321" s="2" t="s">
        <v>519</v>
      </c>
      <c r="S321" s="2" t="s">
        <v>520</v>
      </c>
      <c r="T321" s="45" t="s">
        <v>604</v>
      </c>
      <c r="U321" s="4" t="s">
        <v>639</v>
      </c>
      <c r="V321" s="3"/>
      <c r="W321" s="3"/>
      <c r="Y321" s="1"/>
    </row>
    <row r="322" spans="1:25" ht="14.45" customHeight="1">
      <c r="A322" s="56">
        <f>SUBTOTAL(3,$B$16:B322)</f>
        <v>307</v>
      </c>
      <c r="B322" s="8">
        <v>696244400135</v>
      </c>
      <c r="C322" s="1" t="s">
        <v>134</v>
      </c>
      <c r="D322" s="1" t="s">
        <v>839</v>
      </c>
      <c r="E322" s="7">
        <v>100</v>
      </c>
      <c r="F322" s="44"/>
      <c r="G322" s="3">
        <v>13.11</v>
      </c>
      <c r="H322" s="3">
        <f t="shared" si="15"/>
        <v>0</v>
      </c>
      <c r="I322" s="2" t="s">
        <v>1361</v>
      </c>
      <c r="J322" s="52" t="s">
        <v>0</v>
      </c>
      <c r="K322" s="5">
        <v>0.87477139000000004</v>
      </c>
      <c r="L322" s="4" t="s">
        <v>518</v>
      </c>
      <c r="N322" s="1"/>
      <c r="O322" s="27">
        <v>36</v>
      </c>
      <c r="P322" s="27"/>
      <c r="Q322" s="1" t="s">
        <v>309</v>
      </c>
      <c r="R322" s="2" t="s">
        <v>519</v>
      </c>
      <c r="S322" s="2" t="s">
        <v>520</v>
      </c>
      <c r="T322" s="45" t="s">
        <v>605</v>
      </c>
      <c r="U322" s="4" t="s">
        <v>639</v>
      </c>
      <c r="V322" s="3"/>
      <c r="W322" s="3"/>
      <c r="Y322" s="1"/>
    </row>
    <row r="323" spans="1:25">
      <c r="A323" s="56">
        <f>SUBTOTAL(3,$B$16:B323)</f>
        <v>308</v>
      </c>
      <c r="B323" s="8">
        <v>696244400081</v>
      </c>
      <c r="C323" s="1" t="s">
        <v>133</v>
      </c>
      <c r="D323" s="1" t="s">
        <v>1213</v>
      </c>
      <c r="E323" s="7">
        <v>565</v>
      </c>
      <c r="F323" s="44"/>
      <c r="G323" s="3">
        <v>71.290000000000006</v>
      </c>
      <c r="H323" s="3">
        <f t="shared" si="15"/>
        <v>0</v>
      </c>
      <c r="I323" s="2" t="s">
        <v>1361</v>
      </c>
      <c r="J323" s="52" t="s">
        <v>0</v>
      </c>
      <c r="K323" s="5">
        <v>3.8264083534999997</v>
      </c>
      <c r="L323" s="4" t="s">
        <v>522</v>
      </c>
      <c r="M323" s="52">
        <v>6</v>
      </c>
      <c r="N323" s="4" t="s">
        <v>523</v>
      </c>
      <c r="O323" s="27">
        <v>864</v>
      </c>
      <c r="P323" s="27">
        <v>144</v>
      </c>
      <c r="Q323" s="1" t="s">
        <v>310</v>
      </c>
      <c r="R323" s="2" t="s">
        <v>519</v>
      </c>
      <c r="S323" s="2" t="s">
        <v>520</v>
      </c>
      <c r="T323" s="45" t="s">
        <v>605</v>
      </c>
      <c r="U323" s="4" t="s">
        <v>639</v>
      </c>
      <c r="V323" s="3"/>
      <c r="W323" s="3"/>
      <c r="Y323" s="1"/>
    </row>
    <row r="324" spans="1:25" ht="13.15" customHeight="1">
      <c r="A324" s="56">
        <f>SUBTOTAL(3,$B$16:B324)</f>
        <v>309</v>
      </c>
      <c r="B324" s="8">
        <v>696244400029</v>
      </c>
      <c r="C324" s="1" t="s">
        <v>132</v>
      </c>
      <c r="D324" s="1" t="s">
        <v>840</v>
      </c>
      <c r="E324" s="7">
        <v>3500</v>
      </c>
      <c r="F324" s="44"/>
      <c r="G324" s="3">
        <v>441.34</v>
      </c>
      <c r="H324" s="3">
        <f t="shared" si="15"/>
        <v>0</v>
      </c>
      <c r="I324" s="2" t="s">
        <v>1361</v>
      </c>
      <c r="J324" s="52" t="s">
        <v>0</v>
      </c>
      <c r="K324" s="5">
        <v>26.210018049999999</v>
      </c>
      <c r="L324" s="4" t="s">
        <v>524</v>
      </c>
      <c r="M324" s="52">
        <v>2</v>
      </c>
      <c r="N324" s="4" t="s">
        <v>525</v>
      </c>
      <c r="O324" s="27">
        <v>140</v>
      </c>
      <c r="P324" s="27">
        <v>70</v>
      </c>
      <c r="Q324" s="1" t="s">
        <v>1161</v>
      </c>
      <c r="R324" s="2" t="s">
        <v>519</v>
      </c>
      <c r="S324" s="2" t="s">
        <v>520</v>
      </c>
      <c r="T324" s="45" t="s">
        <v>605</v>
      </c>
      <c r="U324" s="4" t="s">
        <v>639</v>
      </c>
      <c r="V324" s="3"/>
      <c r="W324" s="3"/>
      <c r="Y324" s="1"/>
    </row>
    <row r="325" spans="1:25" ht="14.45" customHeight="1">
      <c r="A325" s="56">
        <f>SUBTOTAL(3,$B$16:B325)</f>
        <v>310</v>
      </c>
      <c r="B325" s="8">
        <v>696244400142</v>
      </c>
      <c r="C325" s="1" t="s">
        <v>131</v>
      </c>
      <c r="D325" s="1" t="s">
        <v>841</v>
      </c>
      <c r="E325" s="7">
        <v>100</v>
      </c>
      <c r="F325" s="44"/>
      <c r="G325" s="3">
        <v>15.76</v>
      </c>
      <c r="H325" s="3">
        <f t="shared" si="15"/>
        <v>0</v>
      </c>
      <c r="I325" s="2" t="s">
        <v>1361</v>
      </c>
      <c r="J325" s="52" t="s">
        <v>0</v>
      </c>
      <c r="K325" s="5">
        <v>1.0246862299999999</v>
      </c>
      <c r="L325" s="4" t="s">
        <v>518</v>
      </c>
      <c r="N325" s="1"/>
      <c r="O325" s="27">
        <v>36</v>
      </c>
      <c r="P325" s="27"/>
      <c r="Q325" s="1" t="s">
        <v>309</v>
      </c>
      <c r="R325" s="2" t="s">
        <v>519</v>
      </c>
      <c r="S325" s="2" t="s">
        <v>520</v>
      </c>
      <c r="T325" s="45" t="s">
        <v>536</v>
      </c>
      <c r="U325" s="4" t="s">
        <v>635</v>
      </c>
      <c r="V325" s="3"/>
      <c r="W325" s="3"/>
      <c r="Y325" s="1"/>
    </row>
    <row r="326" spans="1:25">
      <c r="A326" s="56">
        <f>SUBTOTAL(3,$B$16:B326)</f>
        <v>311</v>
      </c>
      <c r="B326" s="8">
        <v>696244400098</v>
      </c>
      <c r="C326" s="1" t="s">
        <v>130</v>
      </c>
      <c r="D326" s="1" t="s">
        <v>1214</v>
      </c>
      <c r="E326" s="7">
        <v>475</v>
      </c>
      <c r="F326" s="44"/>
      <c r="G326" s="3">
        <v>71.290000000000006</v>
      </c>
      <c r="H326" s="3">
        <f t="shared" si="15"/>
        <v>0</v>
      </c>
      <c r="I326" s="2" t="s">
        <v>1361</v>
      </c>
      <c r="J326" s="52" t="s">
        <v>0</v>
      </c>
      <c r="K326" s="5">
        <v>4.0365095924999999</v>
      </c>
      <c r="L326" s="4" t="s">
        <v>522</v>
      </c>
      <c r="M326" s="52">
        <v>6</v>
      </c>
      <c r="N326" s="4" t="s">
        <v>523</v>
      </c>
      <c r="O326" s="27">
        <v>864</v>
      </c>
      <c r="P326" s="27">
        <v>144</v>
      </c>
      <c r="Q326" s="1" t="s">
        <v>310</v>
      </c>
      <c r="R326" s="2" t="s">
        <v>519</v>
      </c>
      <c r="S326" s="2" t="s">
        <v>520</v>
      </c>
      <c r="T326" s="45" t="s">
        <v>536</v>
      </c>
      <c r="U326" s="4" t="s">
        <v>635</v>
      </c>
      <c r="V326" s="3"/>
      <c r="W326" s="3"/>
      <c r="Y326" s="1"/>
    </row>
    <row r="327" spans="1:25" ht="13.15" customHeight="1">
      <c r="A327" s="56">
        <f>SUBTOTAL(3,$B$16:B327)</f>
        <v>312</v>
      </c>
      <c r="B327" s="8">
        <v>696244400470</v>
      </c>
      <c r="C327" s="1" t="s">
        <v>129</v>
      </c>
      <c r="D327" s="1" t="s">
        <v>842</v>
      </c>
      <c r="E327" s="7">
        <v>3000</v>
      </c>
      <c r="F327" s="44"/>
      <c r="G327" s="3">
        <v>420.92</v>
      </c>
      <c r="H327" s="3">
        <f t="shared" si="15"/>
        <v>0</v>
      </c>
      <c r="I327" s="2" t="s">
        <v>1361</v>
      </c>
      <c r="J327" s="52" t="s">
        <v>0</v>
      </c>
      <c r="K327" s="5">
        <v>24.655753899999997</v>
      </c>
      <c r="L327" s="4" t="s">
        <v>524</v>
      </c>
      <c r="M327" s="52">
        <v>2</v>
      </c>
      <c r="N327" s="4" t="s">
        <v>525</v>
      </c>
      <c r="O327" s="27">
        <v>140</v>
      </c>
      <c r="P327" s="27">
        <v>70</v>
      </c>
      <c r="Q327" s="1" t="s">
        <v>1161</v>
      </c>
      <c r="R327" s="2" t="s">
        <v>519</v>
      </c>
      <c r="S327" s="2" t="s">
        <v>520</v>
      </c>
      <c r="T327" s="45" t="s">
        <v>536</v>
      </c>
      <c r="U327" s="4" t="s">
        <v>635</v>
      </c>
      <c r="V327" s="3"/>
      <c r="W327" s="3"/>
      <c r="Y327" s="1"/>
    </row>
    <row r="328" spans="1:25" ht="14.45" customHeight="1">
      <c r="A328" s="56">
        <f>SUBTOTAL(3,$B$16:B328)</f>
        <v>313</v>
      </c>
      <c r="B328" s="8">
        <v>696244400494</v>
      </c>
      <c r="C328" s="1" t="s">
        <v>128</v>
      </c>
      <c r="D328" s="1" t="s">
        <v>843</v>
      </c>
      <c r="E328" s="7">
        <v>100</v>
      </c>
      <c r="F328" s="44"/>
      <c r="G328" s="3">
        <v>17.64</v>
      </c>
      <c r="H328" s="3">
        <f t="shared" si="15"/>
        <v>0</v>
      </c>
      <c r="I328" s="2" t="s">
        <v>1361</v>
      </c>
      <c r="J328" s="52" t="s">
        <v>0</v>
      </c>
      <c r="K328" s="5">
        <v>1.09082513</v>
      </c>
      <c r="L328" s="4" t="s">
        <v>518</v>
      </c>
      <c r="N328" s="1"/>
      <c r="O328" s="27">
        <v>36</v>
      </c>
      <c r="P328" s="27"/>
      <c r="Q328" s="1" t="s">
        <v>309</v>
      </c>
      <c r="R328" s="2" t="s">
        <v>519</v>
      </c>
      <c r="S328" s="2" t="s">
        <v>520</v>
      </c>
      <c r="T328" s="45" t="s">
        <v>606</v>
      </c>
      <c r="U328" s="4" t="s">
        <v>635</v>
      </c>
      <c r="V328" s="3"/>
      <c r="W328" s="3"/>
      <c r="Y328" s="1"/>
    </row>
    <row r="329" spans="1:25">
      <c r="A329" s="56">
        <f>SUBTOTAL(3,$B$16:B329)</f>
        <v>314</v>
      </c>
      <c r="B329" s="8">
        <v>696244400104</v>
      </c>
      <c r="C329" s="1" t="s">
        <v>127</v>
      </c>
      <c r="D329" s="1" t="s">
        <v>1215</v>
      </c>
      <c r="E329" s="1">
        <v>400</v>
      </c>
      <c r="F329" s="44"/>
      <c r="G329" s="3">
        <v>71.290000000000006</v>
      </c>
      <c r="H329" s="3">
        <f t="shared" si="15"/>
        <v>0</v>
      </c>
      <c r="I329" s="2" t="s">
        <v>1361</v>
      </c>
      <c r="J329" s="52" t="s">
        <v>0</v>
      </c>
      <c r="K329" s="5">
        <v>3.7703005200000002</v>
      </c>
      <c r="L329" s="4" t="s">
        <v>522</v>
      </c>
      <c r="M329" s="52">
        <v>6</v>
      </c>
      <c r="N329" s="4" t="s">
        <v>523</v>
      </c>
      <c r="O329" s="27">
        <v>864</v>
      </c>
      <c r="P329" s="27">
        <v>144</v>
      </c>
      <c r="Q329" s="1" t="s">
        <v>310</v>
      </c>
      <c r="R329" s="2" t="s">
        <v>519</v>
      </c>
      <c r="S329" s="2" t="s">
        <v>520</v>
      </c>
      <c r="T329" s="45" t="s">
        <v>606</v>
      </c>
      <c r="U329" s="4" t="s">
        <v>635</v>
      </c>
      <c r="V329" s="3"/>
      <c r="W329" s="3"/>
      <c r="Y329" s="1"/>
    </row>
    <row r="330" spans="1:25">
      <c r="A330" s="56">
        <f>SUBTOTAL(3,$B$16:B330)</f>
        <v>315</v>
      </c>
      <c r="B330" s="8">
        <v>696244400555</v>
      </c>
      <c r="C330" s="1" t="s">
        <v>126</v>
      </c>
      <c r="D330" s="1" t="s">
        <v>844</v>
      </c>
      <c r="E330" s="7">
        <v>2000</v>
      </c>
      <c r="F330" s="44"/>
      <c r="G330" s="3">
        <v>275.95999999999998</v>
      </c>
      <c r="H330" s="3">
        <f t="shared" si="15"/>
        <v>0</v>
      </c>
      <c r="I330" s="2" t="s">
        <v>1361</v>
      </c>
      <c r="J330" s="52" t="s">
        <v>0</v>
      </c>
      <c r="K330" s="5">
        <v>18.9898548</v>
      </c>
      <c r="L330" s="4" t="s">
        <v>524</v>
      </c>
      <c r="M330" s="52">
        <v>2</v>
      </c>
      <c r="N330" s="4" t="s">
        <v>525</v>
      </c>
      <c r="O330" s="27">
        <v>140</v>
      </c>
      <c r="P330" s="27">
        <v>70</v>
      </c>
      <c r="Q330" s="1" t="s">
        <v>1161</v>
      </c>
      <c r="R330" s="2" t="s">
        <v>519</v>
      </c>
      <c r="S330" s="2" t="s">
        <v>520</v>
      </c>
      <c r="T330" s="45" t="s">
        <v>606</v>
      </c>
      <c r="U330" s="4" t="s">
        <v>635</v>
      </c>
      <c r="V330" s="3"/>
      <c r="W330" s="3"/>
      <c r="Y330" s="1"/>
    </row>
    <row r="331" spans="1:25" ht="14.45" customHeight="1">
      <c r="A331" s="56">
        <f>SUBTOTAL(3,$B$16:B331)</f>
        <v>316</v>
      </c>
      <c r="B331" s="8">
        <v>696244400579</v>
      </c>
      <c r="C331" s="1" t="s">
        <v>125</v>
      </c>
      <c r="D331" s="1" t="s">
        <v>845</v>
      </c>
      <c r="E331" s="7">
        <v>100</v>
      </c>
      <c r="F331" s="44"/>
      <c r="G331" s="3">
        <v>18.36</v>
      </c>
      <c r="H331" s="3">
        <f t="shared" si="15"/>
        <v>0</v>
      </c>
      <c r="I331" s="2" t="s">
        <v>1361</v>
      </c>
      <c r="J331" s="52" t="s">
        <v>0</v>
      </c>
      <c r="K331" s="5">
        <v>1.1944427399999999</v>
      </c>
      <c r="L331" s="4" t="s">
        <v>518</v>
      </c>
      <c r="N331" s="1"/>
      <c r="O331" s="27">
        <v>36</v>
      </c>
      <c r="P331" s="27"/>
      <c r="Q331" s="1" t="s">
        <v>309</v>
      </c>
      <c r="R331" s="2" t="s">
        <v>519</v>
      </c>
      <c r="S331" s="2" t="s">
        <v>520</v>
      </c>
      <c r="T331" s="45" t="s">
        <v>607</v>
      </c>
      <c r="U331" s="4" t="s">
        <v>635</v>
      </c>
      <c r="V331" s="3"/>
      <c r="W331" s="3"/>
      <c r="Y331" s="1"/>
    </row>
    <row r="332" spans="1:25" ht="13.15" customHeight="1">
      <c r="A332" s="56">
        <f>SUBTOTAL(3,$B$16:B332)</f>
        <v>317</v>
      </c>
      <c r="B332" s="8">
        <v>696244400593</v>
      </c>
      <c r="C332" s="1" t="s">
        <v>124</v>
      </c>
      <c r="D332" s="1" t="s">
        <v>1216</v>
      </c>
      <c r="E332" s="7">
        <v>400</v>
      </c>
      <c r="F332" s="44"/>
      <c r="G332" s="3">
        <v>62.96</v>
      </c>
      <c r="H332" s="3">
        <f t="shared" si="15"/>
        <v>0</v>
      </c>
      <c r="I332" s="2" t="s">
        <v>1361</v>
      </c>
      <c r="J332" s="52" t="s">
        <v>0</v>
      </c>
      <c r="K332" s="5">
        <v>4.1847709599999998</v>
      </c>
      <c r="L332" s="4" t="s">
        <v>533</v>
      </c>
      <c r="M332" s="52">
        <v>4</v>
      </c>
      <c r="N332" s="4" t="s">
        <v>552</v>
      </c>
      <c r="O332" s="27">
        <v>256</v>
      </c>
      <c r="P332" s="27">
        <v>64</v>
      </c>
      <c r="Q332" s="1" t="s">
        <v>312</v>
      </c>
      <c r="R332" s="2" t="s">
        <v>519</v>
      </c>
      <c r="S332" s="2" t="s">
        <v>520</v>
      </c>
      <c r="T332" s="45" t="s">
        <v>607</v>
      </c>
      <c r="U332" s="4" t="s">
        <v>635</v>
      </c>
      <c r="V332" s="3"/>
      <c r="W332" s="3"/>
      <c r="Y332" s="1"/>
    </row>
    <row r="333" spans="1:25" ht="13.15" customHeight="1">
      <c r="A333" s="56">
        <f>SUBTOTAL(3,$B$16:B333)</f>
        <v>318</v>
      </c>
      <c r="B333" s="8">
        <v>696244400654</v>
      </c>
      <c r="C333" s="1" t="s">
        <v>123</v>
      </c>
      <c r="D333" s="1" t="s">
        <v>846</v>
      </c>
      <c r="E333" s="7">
        <v>2000</v>
      </c>
      <c r="F333" s="44"/>
      <c r="G333" s="3">
        <v>404.87</v>
      </c>
      <c r="H333" s="3">
        <f t="shared" si="15"/>
        <v>0</v>
      </c>
      <c r="I333" s="2" t="s">
        <v>1356</v>
      </c>
      <c r="J333" s="52" t="s">
        <v>0</v>
      </c>
      <c r="K333" s="5">
        <v>23.928225999999999</v>
      </c>
      <c r="L333" s="4" t="s">
        <v>524</v>
      </c>
      <c r="M333" s="52">
        <v>2</v>
      </c>
      <c r="N333" s="4" t="s">
        <v>525</v>
      </c>
      <c r="O333" s="27">
        <v>140</v>
      </c>
      <c r="P333" s="27">
        <v>70</v>
      </c>
      <c r="Q333" s="1" t="s">
        <v>1161</v>
      </c>
      <c r="R333" s="2" t="s">
        <v>519</v>
      </c>
      <c r="S333" s="2" t="s">
        <v>520</v>
      </c>
      <c r="T333" s="45" t="s">
        <v>607</v>
      </c>
      <c r="U333" s="4" t="s">
        <v>635</v>
      </c>
      <c r="V333" s="3"/>
      <c r="W333" s="3"/>
      <c r="Y333" s="1"/>
    </row>
    <row r="334" spans="1:25" ht="13.15" customHeight="1">
      <c r="A334" s="56">
        <f>SUBTOTAL(3,$B$16:B334)</f>
        <v>319</v>
      </c>
      <c r="B334" s="8">
        <v>696244400678</v>
      </c>
      <c r="C334" s="1" t="s">
        <v>122</v>
      </c>
      <c r="D334" s="1" t="s">
        <v>847</v>
      </c>
      <c r="E334" s="7">
        <v>100</v>
      </c>
      <c r="F334" s="44"/>
      <c r="G334" s="3">
        <v>26.09</v>
      </c>
      <c r="H334" s="3">
        <f t="shared" si="15"/>
        <v>0</v>
      </c>
      <c r="I334" s="2" t="s">
        <v>1356</v>
      </c>
      <c r="J334" s="52" t="s">
        <v>0</v>
      </c>
      <c r="K334" s="5">
        <v>1.4413612999999998</v>
      </c>
      <c r="L334" s="39"/>
      <c r="M334" s="60"/>
      <c r="N334" s="39"/>
      <c r="O334" s="39"/>
      <c r="P334" s="39"/>
      <c r="Q334" s="39"/>
      <c r="R334" s="39"/>
      <c r="S334" s="49"/>
      <c r="T334" s="49"/>
      <c r="U334" s="51"/>
      <c r="V334" s="3"/>
      <c r="W334" s="3"/>
      <c r="Y334" s="1"/>
    </row>
    <row r="335" spans="1:25" ht="13.15" customHeight="1">
      <c r="A335" s="56">
        <f>SUBTOTAL(3,$B$16:B335)</f>
        <v>320</v>
      </c>
      <c r="B335" s="8">
        <v>696244400692</v>
      </c>
      <c r="C335" s="1" t="s">
        <v>121</v>
      </c>
      <c r="D335" s="1" t="s">
        <v>1217</v>
      </c>
      <c r="E335" s="7">
        <v>315</v>
      </c>
      <c r="F335" s="44"/>
      <c r="G335" s="3">
        <v>62.96</v>
      </c>
      <c r="H335" s="3">
        <f t="shared" si="15"/>
        <v>0</v>
      </c>
      <c r="I335" s="2" t="s">
        <v>1356</v>
      </c>
      <c r="J335" s="52" t="s">
        <v>0</v>
      </c>
      <c r="K335" s="5">
        <v>4.2167380950000002</v>
      </c>
      <c r="L335" s="4" t="s">
        <v>518</v>
      </c>
      <c r="N335" s="1"/>
      <c r="O335" s="27">
        <v>36</v>
      </c>
      <c r="P335" s="27"/>
      <c r="Q335" s="1" t="s">
        <v>309</v>
      </c>
      <c r="R335" s="2" t="s">
        <v>519</v>
      </c>
      <c r="S335" s="2" t="s">
        <v>520</v>
      </c>
      <c r="T335" s="45" t="s">
        <v>528</v>
      </c>
      <c r="U335" s="4" t="s">
        <v>639</v>
      </c>
      <c r="V335" s="3"/>
      <c r="W335" s="3"/>
      <c r="Y335" s="1"/>
    </row>
    <row r="336" spans="1:25" ht="13.15" customHeight="1">
      <c r="A336" s="56">
        <f>SUBTOTAL(3,$B$16:B336)</f>
        <v>321</v>
      </c>
      <c r="B336" s="8">
        <v>696244400050</v>
      </c>
      <c r="C336" s="1" t="s">
        <v>120</v>
      </c>
      <c r="D336" s="1" t="s">
        <v>848</v>
      </c>
      <c r="E336" s="7">
        <v>1000</v>
      </c>
      <c r="F336" s="44"/>
      <c r="G336" s="3">
        <v>421.05</v>
      </c>
      <c r="H336" s="3">
        <f t="shared" si="15"/>
        <v>0</v>
      </c>
      <c r="I336" s="2" t="s">
        <v>1356</v>
      </c>
      <c r="J336" s="52" t="s">
        <v>0</v>
      </c>
      <c r="K336" s="5">
        <v>15.660863499999998</v>
      </c>
      <c r="L336" s="4" t="s">
        <v>522</v>
      </c>
      <c r="M336" s="52">
        <v>6</v>
      </c>
      <c r="N336" s="4" t="s">
        <v>523</v>
      </c>
      <c r="O336" s="27">
        <v>864</v>
      </c>
      <c r="P336" s="27">
        <v>144</v>
      </c>
      <c r="Q336" s="1" t="s">
        <v>310</v>
      </c>
      <c r="R336" s="2" t="s">
        <v>519</v>
      </c>
      <c r="S336" s="2" t="s">
        <v>520</v>
      </c>
      <c r="T336" s="45" t="s">
        <v>528</v>
      </c>
      <c r="U336" s="4" t="s">
        <v>639</v>
      </c>
      <c r="V336" s="3"/>
      <c r="W336" s="3"/>
      <c r="Y336" s="1"/>
    </row>
    <row r="337" spans="1:25" ht="13.15" customHeight="1">
      <c r="A337" s="56">
        <f>SUBTOTAL(3,$B$16:B337)</f>
        <v>322</v>
      </c>
      <c r="B337" s="8">
        <v>696244400173</v>
      </c>
      <c r="C337" s="1" t="s">
        <v>119</v>
      </c>
      <c r="D337" s="1" t="s">
        <v>849</v>
      </c>
      <c r="E337" s="7">
        <v>50</v>
      </c>
      <c r="F337" s="44"/>
      <c r="G337" s="3">
        <v>26.9</v>
      </c>
      <c r="H337" s="3">
        <f t="shared" si="15"/>
        <v>0</v>
      </c>
      <c r="I337" s="2" t="s">
        <v>1356</v>
      </c>
      <c r="J337" s="52" t="s">
        <v>0</v>
      </c>
      <c r="K337" s="5">
        <v>1.027993175</v>
      </c>
      <c r="L337" s="4" t="s">
        <v>524</v>
      </c>
      <c r="M337" s="52">
        <v>2</v>
      </c>
      <c r="N337" s="4" t="s">
        <v>525</v>
      </c>
      <c r="O337" s="27">
        <v>140</v>
      </c>
      <c r="P337" s="27">
        <v>70</v>
      </c>
      <c r="Q337" s="1" t="s">
        <v>1161</v>
      </c>
      <c r="R337" s="2" t="s">
        <v>519</v>
      </c>
      <c r="S337" s="2" t="s">
        <v>520</v>
      </c>
      <c r="T337" s="45" t="s">
        <v>528</v>
      </c>
      <c r="U337" s="4" t="s">
        <v>639</v>
      </c>
      <c r="V337" s="3"/>
      <c r="W337" s="3"/>
      <c r="Y337" s="1"/>
    </row>
    <row r="338" spans="1:25" ht="13.15" customHeight="1">
      <c r="A338" s="56">
        <f>SUBTOTAL(3,$B$16:B338)</f>
        <v>323</v>
      </c>
      <c r="B338" s="8">
        <v>696244400791</v>
      </c>
      <c r="C338" s="1" t="s">
        <v>1098</v>
      </c>
      <c r="D338" s="1" t="s">
        <v>1218</v>
      </c>
      <c r="E338" s="7">
        <v>250</v>
      </c>
      <c r="F338" s="44"/>
      <c r="G338" s="3">
        <v>118.78</v>
      </c>
      <c r="H338" s="3">
        <f t="shared" si="15"/>
        <v>0</v>
      </c>
      <c r="I338" s="2" t="s">
        <v>1356</v>
      </c>
      <c r="J338" s="52" t="s">
        <v>0</v>
      </c>
      <c r="K338" s="5">
        <v>4.2299658749999995</v>
      </c>
      <c r="L338" s="4" t="s">
        <v>518</v>
      </c>
      <c r="N338" s="1"/>
      <c r="O338" s="27">
        <v>36</v>
      </c>
      <c r="P338" s="27"/>
      <c r="Q338" s="1" t="s">
        <v>309</v>
      </c>
      <c r="R338" s="2" t="s">
        <v>519</v>
      </c>
      <c r="S338" s="2" t="s">
        <v>520</v>
      </c>
      <c r="T338" s="45" t="s">
        <v>603</v>
      </c>
      <c r="U338" s="4" t="s">
        <v>639</v>
      </c>
      <c r="V338" s="3"/>
      <c r="W338" s="3"/>
      <c r="Y338" s="1"/>
    </row>
    <row r="339" spans="1:25" ht="13.15" customHeight="1">
      <c r="A339" s="56">
        <f>SUBTOTAL(3,$B$16:B339)</f>
        <v>324</v>
      </c>
      <c r="B339" s="8">
        <v>696244400067</v>
      </c>
      <c r="C339" s="1" t="s">
        <v>118</v>
      </c>
      <c r="D339" s="1" t="s">
        <v>850</v>
      </c>
      <c r="E339" s="7">
        <v>800</v>
      </c>
      <c r="F339" s="44"/>
      <c r="G339" s="3">
        <v>352.92</v>
      </c>
      <c r="H339" s="3">
        <f t="shared" si="15"/>
        <v>0</v>
      </c>
      <c r="I339" s="2" t="s">
        <v>1356</v>
      </c>
      <c r="J339" s="52" t="s">
        <v>0</v>
      </c>
      <c r="K339" s="5">
        <v>15.674091280000003</v>
      </c>
      <c r="L339" s="4" t="s">
        <v>522</v>
      </c>
      <c r="M339" s="52">
        <v>6</v>
      </c>
      <c r="N339" s="4" t="s">
        <v>523</v>
      </c>
      <c r="O339" s="27">
        <v>864</v>
      </c>
      <c r="P339" s="27">
        <v>144</v>
      </c>
      <c r="Q339" s="1" t="s">
        <v>310</v>
      </c>
      <c r="R339" s="2" t="s">
        <v>519</v>
      </c>
      <c r="S339" s="2" t="s">
        <v>520</v>
      </c>
      <c r="T339" s="45" t="s">
        <v>603</v>
      </c>
      <c r="U339" s="4" t="s">
        <v>639</v>
      </c>
      <c r="V339" s="3"/>
      <c r="W339" s="3"/>
      <c r="Y339" s="1"/>
    </row>
    <row r="340" spans="1:25" ht="13.15" customHeight="1">
      <c r="A340" s="56">
        <f>SUBTOTAL(3,$B$16:B340)</f>
        <v>325</v>
      </c>
      <c r="B340" s="8">
        <v>696244400180</v>
      </c>
      <c r="C340" s="1" t="s">
        <v>117</v>
      </c>
      <c r="D340" s="1" t="s">
        <v>851</v>
      </c>
      <c r="E340" s="7">
        <v>50</v>
      </c>
      <c r="F340" s="44"/>
      <c r="G340" s="3">
        <v>28.25</v>
      </c>
      <c r="H340" s="3">
        <f t="shared" si="15"/>
        <v>0</v>
      </c>
      <c r="I340" s="2" t="s">
        <v>1356</v>
      </c>
      <c r="J340" s="52" t="s">
        <v>0</v>
      </c>
      <c r="K340" s="5">
        <v>1.4445682050000002</v>
      </c>
      <c r="L340" s="4" t="s">
        <v>524</v>
      </c>
      <c r="M340" s="52">
        <v>2</v>
      </c>
      <c r="N340" s="4" t="s">
        <v>525</v>
      </c>
      <c r="O340" s="27">
        <v>140</v>
      </c>
      <c r="P340" s="27">
        <v>70</v>
      </c>
      <c r="Q340" s="1" t="s">
        <v>1161</v>
      </c>
      <c r="R340" s="2" t="s">
        <v>519</v>
      </c>
      <c r="S340" s="2" t="s">
        <v>520</v>
      </c>
      <c r="T340" s="45" t="s">
        <v>603</v>
      </c>
      <c r="U340" s="4" t="s">
        <v>639</v>
      </c>
      <c r="V340" s="3"/>
      <c r="W340" s="3"/>
      <c r="Y340" s="1"/>
    </row>
    <row r="341" spans="1:25" ht="13.15" customHeight="1">
      <c r="A341" s="56">
        <f>SUBTOTAL(3,$B$16:B341)</f>
        <v>326</v>
      </c>
      <c r="B341" s="163">
        <v>696244400951</v>
      </c>
      <c r="C341" s="1" t="s">
        <v>1099</v>
      </c>
      <c r="D341" s="1" t="s">
        <v>1219</v>
      </c>
      <c r="E341" s="7">
        <v>250</v>
      </c>
      <c r="F341" s="44"/>
      <c r="G341" s="3">
        <v>124.46</v>
      </c>
      <c r="H341" s="3">
        <f t="shared" si="15"/>
        <v>0</v>
      </c>
      <c r="I341" s="2" t="s">
        <v>1356</v>
      </c>
      <c r="J341" s="52" t="s">
        <v>0</v>
      </c>
      <c r="K341" s="5">
        <v>5.1228410250000005</v>
      </c>
      <c r="L341" s="4" t="s">
        <v>518</v>
      </c>
      <c r="N341" s="1"/>
      <c r="O341" s="27">
        <v>36</v>
      </c>
      <c r="P341" s="27"/>
      <c r="Q341" s="1" t="s">
        <v>309</v>
      </c>
      <c r="R341" s="2" t="s">
        <v>519</v>
      </c>
      <c r="S341" s="2" t="s">
        <v>520</v>
      </c>
      <c r="T341" s="45" t="s">
        <v>604</v>
      </c>
      <c r="U341" s="4" t="s">
        <v>639</v>
      </c>
      <c r="V341" s="3"/>
      <c r="W341" s="3"/>
      <c r="Y341" s="1"/>
    </row>
    <row r="342" spans="1:25" ht="13.15" customHeight="1">
      <c r="A342" s="56">
        <f>SUBTOTAL(3,$B$16:B342)</f>
        <v>327</v>
      </c>
      <c r="B342" s="47" t="s">
        <v>335</v>
      </c>
      <c r="C342" s="39"/>
      <c r="D342" s="39"/>
      <c r="E342" s="48"/>
      <c r="F342" s="39"/>
      <c r="G342" s="39"/>
      <c r="H342" s="40"/>
      <c r="I342" s="58" t="s">
        <v>1358</v>
      </c>
      <c r="J342" s="195"/>
      <c r="K342" s="43"/>
      <c r="L342" s="4" t="s">
        <v>522</v>
      </c>
      <c r="M342" s="52">
        <v>6</v>
      </c>
      <c r="N342" s="4" t="s">
        <v>523</v>
      </c>
      <c r="O342" s="27">
        <v>864</v>
      </c>
      <c r="P342" s="27">
        <v>144</v>
      </c>
      <c r="Q342" s="1" t="s">
        <v>310</v>
      </c>
      <c r="R342" s="2" t="s">
        <v>519</v>
      </c>
      <c r="S342" s="2" t="s">
        <v>520</v>
      </c>
      <c r="T342" s="45" t="s">
        <v>604</v>
      </c>
      <c r="U342" s="4" t="s">
        <v>639</v>
      </c>
      <c r="V342" s="3"/>
      <c r="W342" s="3"/>
      <c r="Y342" s="1"/>
    </row>
    <row r="343" spans="1:25" ht="13.15" customHeight="1">
      <c r="A343" s="56">
        <f>SUBTOTAL(3,$B$16:B343)</f>
        <v>328</v>
      </c>
      <c r="B343" s="8">
        <v>696244402290</v>
      </c>
      <c r="C343" s="1" t="s">
        <v>336</v>
      </c>
      <c r="D343" s="1" t="s">
        <v>337</v>
      </c>
      <c r="E343" s="7">
        <v>4500</v>
      </c>
      <c r="F343" s="44"/>
      <c r="G343" s="3">
        <v>559.42999999999995</v>
      </c>
      <c r="H343" s="3">
        <f t="shared" ref="H343:H354" si="16">(ROUND(G343*(1-$E$5)*(1-$G$5)*(1-$H$5),2)*F343)</f>
        <v>0</v>
      </c>
      <c r="I343" s="2" t="s">
        <v>1361</v>
      </c>
      <c r="J343" s="52" t="s">
        <v>0</v>
      </c>
      <c r="K343" s="5">
        <v>26.540712549999999</v>
      </c>
      <c r="L343" s="4" t="s">
        <v>524</v>
      </c>
      <c r="M343" s="52">
        <v>2</v>
      </c>
      <c r="N343" s="4" t="s">
        <v>525</v>
      </c>
      <c r="O343" s="27">
        <v>140</v>
      </c>
      <c r="P343" s="27">
        <v>70</v>
      </c>
      <c r="Q343" s="1" t="s">
        <v>1161</v>
      </c>
      <c r="R343" s="2" t="s">
        <v>519</v>
      </c>
      <c r="S343" s="2" t="s">
        <v>520</v>
      </c>
      <c r="T343" s="45" t="s">
        <v>604</v>
      </c>
      <c r="U343" s="4" t="s">
        <v>639</v>
      </c>
      <c r="V343" s="3"/>
      <c r="W343" s="3"/>
      <c r="Y343" s="1"/>
    </row>
    <row r="344" spans="1:25" ht="13.15" customHeight="1">
      <c r="A344" s="56">
        <f>SUBTOTAL(3,$B$16:B344)</f>
        <v>329</v>
      </c>
      <c r="B344" s="8">
        <v>696244402313</v>
      </c>
      <c r="C344" s="1" t="s">
        <v>338</v>
      </c>
      <c r="D344" s="1" t="s">
        <v>339</v>
      </c>
      <c r="E344" s="7">
        <v>100</v>
      </c>
      <c r="F344" s="44"/>
      <c r="G344" s="3">
        <v>17.309999999999999</v>
      </c>
      <c r="H344" s="3">
        <f t="shared" si="16"/>
        <v>0</v>
      </c>
      <c r="I344" s="2" t="s">
        <v>1361</v>
      </c>
      <c r="J344" s="52" t="s">
        <v>0</v>
      </c>
      <c r="K344" s="5">
        <v>0.87477139000000004</v>
      </c>
      <c r="L344" s="4" t="s">
        <v>518</v>
      </c>
      <c r="N344" s="1"/>
      <c r="O344" s="27">
        <v>36</v>
      </c>
      <c r="P344" s="27"/>
      <c r="Q344" s="1" t="s">
        <v>309</v>
      </c>
      <c r="R344" s="2" t="s">
        <v>519</v>
      </c>
      <c r="S344" s="2" t="s">
        <v>520</v>
      </c>
      <c r="T344" s="45" t="s">
        <v>605</v>
      </c>
      <c r="U344" s="4" t="s">
        <v>639</v>
      </c>
      <c r="V344" s="3"/>
      <c r="W344" s="3"/>
      <c r="Y344" s="1"/>
    </row>
    <row r="345" spans="1:25" ht="13.15" customHeight="1">
      <c r="A345" s="56">
        <f>SUBTOTAL(3,$B$16:B345)</f>
        <v>330</v>
      </c>
      <c r="B345" s="8">
        <v>696244402337</v>
      </c>
      <c r="C345" s="1" t="s">
        <v>340</v>
      </c>
      <c r="D345" s="1" t="s">
        <v>1220</v>
      </c>
      <c r="E345" s="7">
        <v>495</v>
      </c>
      <c r="F345" s="44"/>
      <c r="G345" s="3">
        <v>71.290000000000006</v>
      </c>
      <c r="H345" s="3">
        <f t="shared" si="16"/>
        <v>0</v>
      </c>
      <c r="I345" s="2" t="s">
        <v>1361</v>
      </c>
      <c r="J345" s="52" t="s">
        <v>0</v>
      </c>
      <c r="K345" s="5">
        <v>3.4359683805000003</v>
      </c>
      <c r="L345" s="4" t="s">
        <v>522</v>
      </c>
      <c r="M345" s="52">
        <v>6</v>
      </c>
      <c r="N345" s="4" t="s">
        <v>523</v>
      </c>
      <c r="O345" s="27">
        <v>864</v>
      </c>
      <c r="P345" s="27">
        <v>144</v>
      </c>
      <c r="Q345" s="1" t="s">
        <v>310</v>
      </c>
      <c r="R345" s="2" t="s">
        <v>519</v>
      </c>
      <c r="S345" s="2" t="s">
        <v>520</v>
      </c>
      <c r="T345" s="45" t="s">
        <v>605</v>
      </c>
      <c r="U345" s="4" t="s">
        <v>639</v>
      </c>
      <c r="V345" s="3"/>
      <c r="W345" s="3"/>
      <c r="Y345" s="1"/>
    </row>
    <row r="346" spans="1:25" ht="13.15" customHeight="1">
      <c r="A346" s="56">
        <f>SUBTOTAL(3,$B$16:B346)</f>
        <v>331</v>
      </c>
      <c r="B346" s="8">
        <v>696244402351</v>
      </c>
      <c r="C346" s="1" t="s">
        <v>341</v>
      </c>
      <c r="D346" s="1" t="s">
        <v>342</v>
      </c>
      <c r="E346" s="7">
        <v>3500</v>
      </c>
      <c r="F346" s="44"/>
      <c r="G346" s="3">
        <v>550.29</v>
      </c>
      <c r="H346" s="3">
        <f t="shared" si="16"/>
        <v>0</v>
      </c>
      <c r="I346" s="2" t="s">
        <v>1361</v>
      </c>
      <c r="J346" s="52" t="s">
        <v>0</v>
      </c>
      <c r="K346" s="5">
        <v>26.210018049999999</v>
      </c>
      <c r="L346" s="4" t="s">
        <v>524</v>
      </c>
      <c r="M346" s="52">
        <v>2</v>
      </c>
      <c r="N346" s="4" t="s">
        <v>525</v>
      </c>
      <c r="O346" s="27">
        <v>140</v>
      </c>
      <c r="P346" s="27">
        <v>70</v>
      </c>
      <c r="Q346" s="1" t="s">
        <v>1161</v>
      </c>
      <c r="R346" s="2" t="s">
        <v>519</v>
      </c>
      <c r="S346" s="2" t="s">
        <v>520</v>
      </c>
      <c r="T346" s="45" t="s">
        <v>605</v>
      </c>
      <c r="U346" s="4" t="s">
        <v>639</v>
      </c>
      <c r="V346" s="3"/>
      <c r="W346" s="3"/>
      <c r="Y346" s="1"/>
    </row>
    <row r="347" spans="1:25" ht="13.15" customHeight="1">
      <c r="A347" s="56">
        <f>SUBTOTAL(3,$B$16:B347)</f>
        <v>332</v>
      </c>
      <c r="B347" s="8">
        <v>696244402375</v>
      </c>
      <c r="C347" s="1" t="s">
        <v>343</v>
      </c>
      <c r="D347" s="1" t="s">
        <v>344</v>
      </c>
      <c r="E347" s="7">
        <v>100</v>
      </c>
      <c r="F347" s="44"/>
      <c r="G347" s="3">
        <v>20.7</v>
      </c>
      <c r="H347" s="3">
        <f t="shared" si="16"/>
        <v>0</v>
      </c>
      <c r="I347" s="2" t="s">
        <v>1361</v>
      </c>
      <c r="J347" s="52" t="s">
        <v>0</v>
      </c>
      <c r="K347" s="5">
        <v>1.0246862299999999</v>
      </c>
      <c r="L347" s="39"/>
      <c r="M347" s="60"/>
      <c r="N347" s="39"/>
      <c r="O347" s="42"/>
      <c r="P347" s="42"/>
      <c r="Q347" s="42"/>
      <c r="R347" s="42"/>
      <c r="S347" s="42"/>
      <c r="T347" s="42"/>
      <c r="U347" s="43"/>
      <c r="V347" s="3"/>
      <c r="W347" s="3"/>
      <c r="Y347" s="1"/>
    </row>
    <row r="348" spans="1:25" ht="14.45" customHeight="1">
      <c r="A348" s="56">
        <f>SUBTOTAL(3,$B$16:B348)</f>
        <v>333</v>
      </c>
      <c r="B348" s="8">
        <v>696244402399</v>
      </c>
      <c r="C348" s="1" t="s">
        <v>345</v>
      </c>
      <c r="D348" s="1" t="s">
        <v>1221</v>
      </c>
      <c r="E348" s="7">
        <v>390</v>
      </c>
      <c r="F348" s="44"/>
      <c r="G348" s="3">
        <v>71.290000000000006</v>
      </c>
      <c r="H348" s="3">
        <f t="shared" si="16"/>
        <v>0</v>
      </c>
      <c r="I348" s="2" t="s">
        <v>1361</v>
      </c>
      <c r="J348" s="52" t="s">
        <v>0</v>
      </c>
      <c r="K348" s="5">
        <v>3.4349762969999995</v>
      </c>
      <c r="L348" s="4" t="s">
        <v>518</v>
      </c>
      <c r="N348" s="1"/>
      <c r="O348" s="27">
        <v>36</v>
      </c>
      <c r="P348" s="27"/>
      <c r="Q348" s="1" t="s">
        <v>313</v>
      </c>
      <c r="R348" s="2" t="s">
        <v>567</v>
      </c>
      <c r="S348" s="2" t="s">
        <v>520</v>
      </c>
      <c r="T348" s="45" t="s">
        <v>527</v>
      </c>
      <c r="U348" s="4" t="s">
        <v>639</v>
      </c>
      <c r="V348" s="3"/>
      <c r="W348" s="3"/>
      <c r="Y348" s="1"/>
    </row>
    <row r="349" spans="1:25">
      <c r="A349" s="56">
        <f>SUBTOTAL(3,$B$16:B349)</f>
        <v>334</v>
      </c>
      <c r="B349" s="8">
        <v>696244402412</v>
      </c>
      <c r="C349" s="1" t="s">
        <v>346</v>
      </c>
      <c r="D349" s="1" t="s">
        <v>347</v>
      </c>
      <c r="E349" s="7">
        <v>3000</v>
      </c>
      <c r="F349" s="44"/>
      <c r="G349" s="3">
        <v>523.83000000000004</v>
      </c>
      <c r="H349" s="3">
        <f t="shared" si="16"/>
        <v>0</v>
      </c>
      <c r="I349" s="2" t="s">
        <v>1361</v>
      </c>
      <c r="J349" s="52" t="s">
        <v>0</v>
      </c>
      <c r="K349" s="5">
        <v>24.655753899999997</v>
      </c>
      <c r="L349" s="4" t="s">
        <v>522</v>
      </c>
      <c r="M349" s="52">
        <v>6</v>
      </c>
      <c r="N349" s="4" t="s">
        <v>523</v>
      </c>
      <c r="O349" s="27">
        <v>864</v>
      </c>
      <c r="P349" s="27">
        <v>144</v>
      </c>
      <c r="Q349" s="1" t="s">
        <v>310</v>
      </c>
      <c r="R349" s="2" t="s">
        <v>567</v>
      </c>
      <c r="S349" s="2" t="s">
        <v>520</v>
      </c>
      <c r="T349" s="45" t="s">
        <v>527</v>
      </c>
      <c r="U349" s="4" t="s">
        <v>639</v>
      </c>
      <c r="V349" s="3"/>
      <c r="W349" s="3"/>
      <c r="Y349" s="1"/>
    </row>
    <row r="350" spans="1:25" ht="13.15" customHeight="1">
      <c r="A350" s="56">
        <f>SUBTOTAL(3,$B$16:B350)</f>
        <v>335</v>
      </c>
      <c r="B350" s="8">
        <v>696244402436</v>
      </c>
      <c r="C350" s="1" t="s">
        <v>348</v>
      </c>
      <c r="D350" s="1" t="s">
        <v>349</v>
      </c>
      <c r="E350" s="7">
        <v>100</v>
      </c>
      <c r="F350" s="44"/>
      <c r="G350" s="3">
        <v>22.8</v>
      </c>
      <c r="H350" s="3">
        <f t="shared" si="16"/>
        <v>0</v>
      </c>
      <c r="I350" s="2" t="s">
        <v>1361</v>
      </c>
      <c r="J350" s="52" t="s">
        <v>0</v>
      </c>
      <c r="K350" s="5">
        <v>1.09082513</v>
      </c>
      <c r="L350" s="4" t="s">
        <v>524</v>
      </c>
      <c r="M350" s="52">
        <v>2</v>
      </c>
      <c r="N350" s="4" t="s">
        <v>525</v>
      </c>
      <c r="O350" s="27">
        <v>140</v>
      </c>
      <c r="P350" s="27">
        <v>70</v>
      </c>
      <c r="Q350" s="1" t="s">
        <v>1161</v>
      </c>
      <c r="R350" s="2" t="s">
        <v>567</v>
      </c>
      <c r="S350" s="2" t="s">
        <v>520</v>
      </c>
      <c r="T350" s="45" t="s">
        <v>527</v>
      </c>
      <c r="U350" s="4" t="s">
        <v>639</v>
      </c>
      <c r="V350" s="3"/>
      <c r="W350" s="3"/>
      <c r="Y350" s="1"/>
    </row>
    <row r="351" spans="1:25" ht="14.45" customHeight="1">
      <c r="A351" s="56">
        <f>SUBTOTAL(3,$B$16:B351)</f>
        <v>336</v>
      </c>
      <c r="B351" s="8">
        <v>696244402450</v>
      </c>
      <c r="C351" s="1" t="s">
        <v>350</v>
      </c>
      <c r="D351" s="1" t="s">
        <v>1222</v>
      </c>
      <c r="E351" s="7">
        <v>350</v>
      </c>
      <c r="F351" s="44"/>
      <c r="G351" s="3">
        <v>71.290000000000006</v>
      </c>
      <c r="H351" s="3">
        <f t="shared" si="16"/>
        <v>0</v>
      </c>
      <c r="I351" s="2" t="s">
        <v>1361</v>
      </c>
      <c r="J351" s="52" t="s">
        <v>0</v>
      </c>
      <c r="K351" s="5">
        <v>3.3833879549999999</v>
      </c>
      <c r="L351" s="4" t="s">
        <v>518</v>
      </c>
      <c r="N351" s="1"/>
      <c r="O351" s="27">
        <v>36</v>
      </c>
      <c r="P351" s="27"/>
      <c r="Q351" s="1" t="s">
        <v>313</v>
      </c>
      <c r="R351" s="2" t="s">
        <v>567</v>
      </c>
      <c r="S351" s="2" t="s">
        <v>520</v>
      </c>
      <c r="T351" s="45" t="s">
        <v>528</v>
      </c>
      <c r="U351" s="4" t="s">
        <v>639</v>
      </c>
      <c r="V351" s="3"/>
      <c r="W351" s="3"/>
      <c r="Y351" s="1"/>
    </row>
    <row r="352" spans="1:25">
      <c r="A352" s="56">
        <f>SUBTOTAL(3,$B$16:B352)</f>
        <v>337</v>
      </c>
      <c r="B352" s="8">
        <v>696244402535</v>
      </c>
      <c r="C352" s="1" t="s">
        <v>351</v>
      </c>
      <c r="D352" s="1" t="s">
        <v>352</v>
      </c>
      <c r="E352" s="7">
        <v>2000</v>
      </c>
      <c r="F352" s="44"/>
      <c r="G352" s="3">
        <v>393.59</v>
      </c>
      <c r="H352" s="3">
        <f t="shared" si="16"/>
        <v>0</v>
      </c>
      <c r="I352" s="2" t="s">
        <v>1361</v>
      </c>
      <c r="J352" s="52" t="s">
        <v>0</v>
      </c>
      <c r="K352" s="5">
        <v>18.9898548</v>
      </c>
      <c r="L352" s="4" t="s">
        <v>522</v>
      </c>
      <c r="M352" s="52">
        <v>6</v>
      </c>
      <c r="N352" s="4" t="s">
        <v>523</v>
      </c>
      <c r="O352" s="27">
        <v>864</v>
      </c>
      <c r="P352" s="27">
        <v>144</v>
      </c>
      <c r="Q352" s="1" t="s">
        <v>310</v>
      </c>
      <c r="R352" s="2" t="s">
        <v>567</v>
      </c>
      <c r="S352" s="2" t="s">
        <v>520</v>
      </c>
      <c r="T352" s="45" t="s">
        <v>528</v>
      </c>
      <c r="U352" s="4" t="s">
        <v>639</v>
      </c>
      <c r="V352" s="3"/>
      <c r="W352" s="3"/>
      <c r="Y352" s="1"/>
    </row>
    <row r="353" spans="1:25" ht="13.15" customHeight="1">
      <c r="A353" s="56">
        <f>SUBTOTAL(3,$B$16:B353)</f>
        <v>338</v>
      </c>
      <c r="B353" s="8">
        <v>696244402559</v>
      </c>
      <c r="C353" s="1" t="s">
        <v>353</v>
      </c>
      <c r="D353" s="1" t="s">
        <v>354</v>
      </c>
      <c r="E353" s="7">
        <v>100</v>
      </c>
      <c r="F353" s="44"/>
      <c r="G353" s="3">
        <v>25.27</v>
      </c>
      <c r="H353" s="3">
        <f t="shared" si="16"/>
        <v>0</v>
      </c>
      <c r="I353" s="2" t="s">
        <v>1361</v>
      </c>
      <c r="J353" s="52" t="s">
        <v>0</v>
      </c>
      <c r="K353" s="5">
        <v>1.1944427399999999</v>
      </c>
      <c r="L353" s="4" t="s">
        <v>524</v>
      </c>
      <c r="M353" s="52">
        <v>2</v>
      </c>
      <c r="N353" s="4" t="s">
        <v>525</v>
      </c>
      <c r="O353" s="27">
        <v>140</v>
      </c>
      <c r="P353" s="27">
        <v>70</v>
      </c>
      <c r="Q353" s="1" t="s">
        <v>1161</v>
      </c>
      <c r="R353" s="2" t="s">
        <v>567</v>
      </c>
      <c r="S353" s="2" t="s">
        <v>520</v>
      </c>
      <c r="T353" s="45" t="s">
        <v>528</v>
      </c>
      <c r="U353" s="4" t="s">
        <v>639</v>
      </c>
      <c r="V353" s="3"/>
      <c r="W353" s="3"/>
      <c r="Y353" s="1"/>
    </row>
    <row r="354" spans="1:25" ht="14.45" customHeight="1">
      <c r="A354" s="56">
        <f>SUBTOTAL(3,$B$16:B354)</f>
        <v>339</v>
      </c>
      <c r="B354" s="8">
        <v>696244402573</v>
      </c>
      <c r="C354" s="1" t="s">
        <v>355</v>
      </c>
      <c r="D354" s="1" t="s">
        <v>1223</v>
      </c>
      <c r="E354" s="7">
        <v>290</v>
      </c>
      <c r="F354" s="44"/>
      <c r="G354" s="3">
        <v>62.96</v>
      </c>
      <c r="H354" s="3">
        <f t="shared" si="16"/>
        <v>0</v>
      </c>
      <c r="I354" s="2" t="s">
        <v>1361</v>
      </c>
      <c r="J354" s="52" t="s">
        <v>0</v>
      </c>
      <c r="K354" s="5">
        <v>3.2195839460000002</v>
      </c>
      <c r="L354" s="4" t="s">
        <v>518</v>
      </c>
      <c r="N354" s="1"/>
      <c r="O354" s="27">
        <v>36</v>
      </c>
      <c r="P354" s="27"/>
      <c r="Q354" s="1" t="s">
        <v>313</v>
      </c>
      <c r="R354" s="2" t="s">
        <v>567</v>
      </c>
      <c r="S354" s="2" t="s">
        <v>520</v>
      </c>
      <c r="T354" s="45" t="s">
        <v>603</v>
      </c>
      <c r="U354" s="4" t="s">
        <v>639</v>
      </c>
      <c r="V354" s="3"/>
      <c r="W354" s="3"/>
      <c r="Y354" s="1"/>
    </row>
    <row r="355" spans="1:25" ht="14.45" customHeight="1">
      <c r="A355" s="56">
        <f>SUBTOTAL(3,$B$16:B355)</f>
        <v>340</v>
      </c>
      <c r="B355" s="11" t="s">
        <v>1318</v>
      </c>
      <c r="C355" s="9"/>
      <c r="D355" s="9"/>
      <c r="E355" s="184"/>
      <c r="F355" s="9"/>
      <c r="G355" s="164"/>
      <c r="H355" s="9"/>
      <c r="I355" s="54" t="s">
        <v>1358</v>
      </c>
      <c r="J355" s="195"/>
      <c r="K355" s="43"/>
      <c r="L355" s="4"/>
      <c r="N355" s="1"/>
      <c r="O355" s="27"/>
      <c r="P355" s="27"/>
      <c r="R355" s="2"/>
      <c r="S355" s="2"/>
      <c r="T355" s="45"/>
      <c r="V355" s="3"/>
      <c r="W355" s="3"/>
      <c r="Y355" s="1"/>
    </row>
    <row r="356" spans="1:25" ht="14.45" customHeight="1">
      <c r="A356" s="56">
        <f>SUBTOTAL(3,$B$16:B356)</f>
        <v>341</v>
      </c>
      <c r="B356" s="8">
        <v>696244404331</v>
      </c>
      <c r="C356" s="8" t="s">
        <v>1319</v>
      </c>
      <c r="D356" s="178" t="s">
        <v>1320</v>
      </c>
      <c r="E356" s="190">
        <v>3500</v>
      </c>
      <c r="F356" s="199"/>
      <c r="G356" s="188">
        <v>441.34</v>
      </c>
      <c r="H356" s="188">
        <f t="shared" ref="H356:H358" si="17">(ROUND(G356*(1-$E$5)*(1-$G$5)*(1-$H$5),2)*F356)</f>
        <v>0</v>
      </c>
      <c r="I356" s="2" t="s">
        <v>1361</v>
      </c>
      <c r="J356" s="196">
        <v>46143</v>
      </c>
      <c r="K356" s="5">
        <v>26.210018049999999</v>
      </c>
      <c r="L356" s="4"/>
      <c r="N356" s="1"/>
      <c r="O356" s="27"/>
      <c r="P356" s="27"/>
      <c r="R356" s="2"/>
      <c r="S356" s="2"/>
      <c r="T356" s="45"/>
      <c r="V356" s="3"/>
      <c r="W356" s="3"/>
      <c r="Y356" s="1"/>
    </row>
    <row r="357" spans="1:25" ht="14.45" customHeight="1">
      <c r="A357" s="56">
        <f>SUBTOTAL(3,$B$16:B357)</f>
        <v>342</v>
      </c>
      <c r="B357" s="8">
        <v>696244404355</v>
      </c>
      <c r="C357" s="8" t="s">
        <v>1321</v>
      </c>
      <c r="D357" s="178" t="s">
        <v>1322</v>
      </c>
      <c r="E357" s="190">
        <v>100</v>
      </c>
      <c r="F357" s="199"/>
      <c r="G357" s="188">
        <v>15.76</v>
      </c>
      <c r="H357" s="188">
        <f t="shared" si="17"/>
        <v>0</v>
      </c>
      <c r="I357" s="2" t="s">
        <v>1361</v>
      </c>
      <c r="J357" s="196">
        <v>46143</v>
      </c>
      <c r="K357" s="5">
        <v>1.0246862299999999</v>
      </c>
      <c r="L357" s="4"/>
      <c r="N357" s="1"/>
      <c r="O357" s="27"/>
      <c r="P357" s="27"/>
      <c r="R357" s="2"/>
      <c r="S357" s="2"/>
      <c r="T357" s="45"/>
      <c r="V357" s="3"/>
      <c r="W357" s="3"/>
      <c r="Y357" s="1"/>
    </row>
    <row r="358" spans="1:25" ht="14.45" customHeight="1">
      <c r="A358" s="56">
        <f>SUBTOTAL(3,$B$16:B358)</f>
        <v>343</v>
      </c>
      <c r="B358" s="8">
        <v>696244404379</v>
      </c>
      <c r="C358" s="8" t="s">
        <v>1323</v>
      </c>
      <c r="D358" s="178" t="s">
        <v>1324</v>
      </c>
      <c r="E358" s="190">
        <v>475</v>
      </c>
      <c r="F358" s="199"/>
      <c r="G358" s="188">
        <v>71.290000000000006</v>
      </c>
      <c r="H358" s="188">
        <f t="shared" si="17"/>
        <v>0</v>
      </c>
      <c r="I358" s="2" t="s">
        <v>1361</v>
      </c>
      <c r="J358" s="196">
        <v>46143</v>
      </c>
      <c r="K358" s="5">
        <v>4.0365095924999999</v>
      </c>
      <c r="L358" s="4"/>
      <c r="N358" s="1"/>
      <c r="O358" s="27"/>
      <c r="P358" s="27"/>
      <c r="R358" s="2"/>
      <c r="S358" s="2"/>
      <c r="T358" s="45"/>
      <c r="V358" s="3"/>
      <c r="W358" s="3"/>
      <c r="Y358" s="1"/>
    </row>
    <row r="359" spans="1:25">
      <c r="A359" s="56">
        <f>SUBTOTAL(3,$B$16:B359)</f>
        <v>344</v>
      </c>
      <c r="B359" s="47" t="s">
        <v>1057</v>
      </c>
      <c r="C359" s="39"/>
      <c r="D359" s="39"/>
      <c r="E359" s="48"/>
      <c r="F359" s="39"/>
      <c r="G359" s="39"/>
      <c r="H359" s="40"/>
      <c r="I359" s="58" t="s">
        <v>1358</v>
      </c>
      <c r="J359" s="195"/>
      <c r="K359" s="43"/>
      <c r="L359" s="4" t="s">
        <v>522</v>
      </c>
      <c r="M359" s="52">
        <v>6</v>
      </c>
      <c r="N359" s="4" t="s">
        <v>523</v>
      </c>
      <c r="O359" s="27">
        <v>864</v>
      </c>
      <c r="P359" s="27">
        <v>144</v>
      </c>
      <c r="Q359" s="1" t="s">
        <v>310</v>
      </c>
      <c r="R359" s="2" t="s">
        <v>567</v>
      </c>
      <c r="S359" s="2" t="s">
        <v>520</v>
      </c>
      <c r="T359" s="45" t="s">
        <v>603</v>
      </c>
      <c r="U359" s="4" t="s">
        <v>639</v>
      </c>
      <c r="V359" s="3"/>
      <c r="W359" s="3"/>
      <c r="Y359" s="1"/>
    </row>
    <row r="360" spans="1:25" ht="13.15" customHeight="1">
      <c r="A360" s="56">
        <f>SUBTOTAL(3,$B$16:B360)</f>
        <v>345</v>
      </c>
      <c r="B360" s="8">
        <v>696244400197</v>
      </c>
      <c r="C360" s="1" t="s">
        <v>116</v>
      </c>
      <c r="D360" s="1" t="s">
        <v>898</v>
      </c>
      <c r="E360" s="7">
        <v>6500</v>
      </c>
      <c r="F360" s="44"/>
      <c r="G360" s="3">
        <v>1583.0115000000001</v>
      </c>
      <c r="H360" s="3">
        <f t="shared" ref="H360:H374" si="18">(ROUND(G360*(1-$E$5)*(1-$G$5)*(1-$H$5),2)*F360)</f>
        <v>0</v>
      </c>
      <c r="I360" s="2" t="s">
        <v>1361</v>
      </c>
      <c r="J360" s="52" t="s">
        <v>0</v>
      </c>
      <c r="K360" s="5">
        <v>29.814588099999998</v>
      </c>
      <c r="L360" s="4" t="s">
        <v>524</v>
      </c>
      <c r="M360" s="52">
        <v>2</v>
      </c>
      <c r="N360" s="4" t="s">
        <v>525</v>
      </c>
      <c r="O360" s="27">
        <v>140</v>
      </c>
      <c r="P360" s="27">
        <v>70</v>
      </c>
      <c r="Q360" s="1" t="s">
        <v>1161</v>
      </c>
      <c r="R360" s="2" t="s">
        <v>567</v>
      </c>
      <c r="S360" s="2" t="s">
        <v>520</v>
      </c>
      <c r="T360" s="45" t="s">
        <v>603</v>
      </c>
      <c r="U360" s="4" t="s">
        <v>639</v>
      </c>
      <c r="V360" s="3"/>
      <c r="W360" s="3"/>
      <c r="Y360" s="1"/>
    </row>
    <row r="361" spans="1:25" ht="14.45" customHeight="1">
      <c r="A361" s="56">
        <f>SUBTOTAL(3,$B$16:B361)</f>
        <v>346</v>
      </c>
      <c r="B361" s="8">
        <v>696244400272</v>
      </c>
      <c r="C361" s="1" t="s">
        <v>115</v>
      </c>
      <c r="D361" s="1" t="s">
        <v>899</v>
      </c>
      <c r="E361" s="7">
        <v>100</v>
      </c>
      <c r="F361" s="44"/>
      <c r="G361" s="3">
        <v>27.216000000000005</v>
      </c>
      <c r="H361" s="3">
        <f t="shared" si="18"/>
        <v>0</v>
      </c>
      <c r="I361" s="2" t="s">
        <v>1361</v>
      </c>
      <c r="J361" s="52" t="s">
        <v>0</v>
      </c>
      <c r="K361" s="5">
        <v>0.75351674000000002</v>
      </c>
      <c r="L361" s="4" t="s">
        <v>518</v>
      </c>
      <c r="N361" s="1"/>
      <c r="O361" s="27">
        <v>36</v>
      </c>
      <c r="P361" s="27"/>
      <c r="Q361" s="1" t="s">
        <v>313</v>
      </c>
      <c r="R361" s="2" t="s">
        <v>567</v>
      </c>
      <c r="S361" s="2" t="s">
        <v>520</v>
      </c>
      <c r="T361" s="45" t="s">
        <v>605</v>
      </c>
      <c r="U361" s="4" t="s">
        <v>639</v>
      </c>
      <c r="V361" s="3"/>
      <c r="W361" s="3"/>
      <c r="Y361" s="1"/>
    </row>
    <row r="362" spans="1:25">
      <c r="A362" s="56">
        <f>SUBTOTAL(3,$B$16:B362)</f>
        <v>347</v>
      </c>
      <c r="B362" s="8">
        <v>696244400227</v>
      </c>
      <c r="C362" s="1" t="s">
        <v>114</v>
      </c>
      <c r="D362" s="1" t="s">
        <v>1224</v>
      </c>
      <c r="E362" s="7">
        <v>670</v>
      </c>
      <c r="F362" s="44"/>
      <c r="G362" s="3">
        <v>169.95300000000003</v>
      </c>
      <c r="H362" s="3">
        <f t="shared" si="18"/>
        <v>0</v>
      </c>
      <c r="I362" s="2" t="s">
        <v>1361</v>
      </c>
      <c r="J362" s="52" t="s">
        <v>0</v>
      </c>
      <c r="K362" s="5">
        <v>3.5996621580000001</v>
      </c>
      <c r="L362" s="4" t="s">
        <v>522</v>
      </c>
      <c r="M362" s="52">
        <v>6</v>
      </c>
      <c r="N362" s="4" t="s">
        <v>523</v>
      </c>
      <c r="O362" s="27">
        <v>864</v>
      </c>
      <c r="P362" s="27">
        <v>144</v>
      </c>
      <c r="Q362" s="1" t="s">
        <v>310</v>
      </c>
      <c r="R362" s="2" t="s">
        <v>567</v>
      </c>
      <c r="S362" s="2" t="s">
        <v>520</v>
      </c>
      <c r="T362" s="45" t="s">
        <v>605</v>
      </c>
      <c r="U362" s="4" t="s">
        <v>639</v>
      </c>
      <c r="V362" s="3"/>
      <c r="W362" s="3"/>
      <c r="Y362" s="1"/>
    </row>
    <row r="363" spans="1:25" ht="13.15" customHeight="1">
      <c r="A363" s="56">
        <f>SUBTOTAL(3,$B$16:B363)</f>
        <v>348</v>
      </c>
      <c r="B363" s="8">
        <v>696244400203</v>
      </c>
      <c r="C363" s="1" t="s">
        <v>113</v>
      </c>
      <c r="D363" s="1" t="s">
        <v>900</v>
      </c>
      <c r="E363" s="7">
        <v>4500</v>
      </c>
      <c r="F363" s="44"/>
      <c r="G363" s="3">
        <v>1226.6415000000002</v>
      </c>
      <c r="H363" s="3">
        <f t="shared" si="18"/>
        <v>0</v>
      </c>
      <c r="I363" s="2" t="s">
        <v>1361</v>
      </c>
      <c r="J363" s="52" t="s">
        <v>0</v>
      </c>
      <c r="K363" s="5">
        <v>27.830421099999995</v>
      </c>
      <c r="L363" s="4" t="s">
        <v>524</v>
      </c>
      <c r="M363" s="52">
        <v>2</v>
      </c>
      <c r="N363" s="4" t="s">
        <v>525</v>
      </c>
      <c r="O363" s="27">
        <v>140</v>
      </c>
      <c r="P363" s="27">
        <v>70</v>
      </c>
      <c r="Q363" s="1" t="s">
        <v>1161</v>
      </c>
      <c r="R363" s="2" t="s">
        <v>567</v>
      </c>
      <c r="S363" s="2" t="s">
        <v>520</v>
      </c>
      <c r="T363" s="45" t="s">
        <v>605</v>
      </c>
      <c r="U363" s="4" t="s">
        <v>639</v>
      </c>
      <c r="V363" s="3"/>
      <c r="W363" s="3"/>
      <c r="Y363" s="1"/>
    </row>
    <row r="364" spans="1:25" ht="13.15" customHeight="1">
      <c r="A364" s="56">
        <f>SUBTOTAL(3,$B$16:B364)</f>
        <v>349</v>
      </c>
      <c r="B364" s="8">
        <v>696244400289</v>
      </c>
      <c r="C364" s="1" t="s">
        <v>112</v>
      </c>
      <c r="D364" s="1" t="s">
        <v>901</v>
      </c>
      <c r="E364" s="7">
        <v>100</v>
      </c>
      <c r="F364" s="44"/>
      <c r="G364" s="3">
        <v>32.423999999999999</v>
      </c>
      <c r="H364" s="3">
        <f t="shared" si="18"/>
        <v>0</v>
      </c>
      <c r="I364" s="2" t="s">
        <v>1361</v>
      </c>
      <c r="J364" s="52" t="s">
        <v>0</v>
      </c>
      <c r="K364" s="5">
        <v>0.9034315799999999</v>
      </c>
      <c r="L364" s="4" t="s">
        <v>518</v>
      </c>
      <c r="N364" s="1"/>
      <c r="O364" s="27">
        <v>36</v>
      </c>
      <c r="P364" s="27"/>
      <c r="Q364" s="1" t="s">
        <v>313</v>
      </c>
      <c r="R364" s="2" t="s">
        <v>567</v>
      </c>
      <c r="S364" s="2" t="s">
        <v>520</v>
      </c>
      <c r="T364" s="45" t="s">
        <v>536</v>
      </c>
      <c r="U364" s="4" t="s">
        <v>635</v>
      </c>
      <c r="V364" s="3"/>
      <c r="W364" s="3"/>
      <c r="Y364" s="1"/>
    </row>
    <row r="365" spans="1:25">
      <c r="A365" s="56">
        <f>SUBTOTAL(3,$B$16:B365)</f>
        <v>350</v>
      </c>
      <c r="B365" s="8">
        <v>696244400234</v>
      </c>
      <c r="C365" s="1" t="s">
        <v>111</v>
      </c>
      <c r="D365" s="1" t="s">
        <v>1225</v>
      </c>
      <c r="E365" s="7">
        <v>565</v>
      </c>
      <c r="F365" s="44"/>
      <c r="G365" s="3">
        <v>169.95300000000003</v>
      </c>
      <c r="H365" s="3">
        <f t="shared" si="18"/>
        <v>0</v>
      </c>
      <c r="I365" s="2" t="s">
        <v>1361</v>
      </c>
      <c r="J365" s="52" t="s">
        <v>0</v>
      </c>
      <c r="K365" s="5">
        <v>3.9883384269999995</v>
      </c>
      <c r="L365" s="4" t="s">
        <v>522</v>
      </c>
      <c r="M365" s="52">
        <v>6</v>
      </c>
      <c r="N365" s="4" t="s">
        <v>523</v>
      </c>
      <c r="O365" s="27">
        <v>864</v>
      </c>
      <c r="P365" s="27">
        <v>144</v>
      </c>
      <c r="Q365" s="1" t="s">
        <v>310</v>
      </c>
      <c r="R365" s="2" t="s">
        <v>567</v>
      </c>
      <c r="S365" s="2" t="s">
        <v>520</v>
      </c>
      <c r="T365" s="45" t="s">
        <v>536</v>
      </c>
      <c r="U365" s="4" t="s">
        <v>635</v>
      </c>
      <c r="V365" s="3"/>
      <c r="W365" s="3"/>
      <c r="Y365" s="1"/>
    </row>
    <row r="366" spans="1:25" ht="13.15" customHeight="1">
      <c r="A366" s="56">
        <f>SUBTOTAL(3,$B$16:B366)</f>
        <v>351</v>
      </c>
      <c r="B366" s="8">
        <v>696244400210</v>
      </c>
      <c r="C366" s="1" t="s">
        <v>110</v>
      </c>
      <c r="D366" s="1" t="s">
        <v>902</v>
      </c>
      <c r="E366" s="7">
        <v>3500</v>
      </c>
      <c r="F366" s="44"/>
      <c r="G366" s="3">
        <v>1199.73</v>
      </c>
      <c r="H366" s="3">
        <f t="shared" si="18"/>
        <v>0</v>
      </c>
      <c r="I366" s="2" t="s">
        <v>1361</v>
      </c>
      <c r="J366" s="52" t="s">
        <v>0</v>
      </c>
      <c r="K366" s="5">
        <v>27.367448799999998</v>
      </c>
      <c r="L366" s="4" t="s">
        <v>524</v>
      </c>
      <c r="M366" s="52">
        <v>2</v>
      </c>
      <c r="N366" s="4" t="s">
        <v>525</v>
      </c>
      <c r="O366" s="27">
        <v>140</v>
      </c>
      <c r="P366" s="27">
        <v>70</v>
      </c>
      <c r="Q366" s="1" t="s">
        <v>1161</v>
      </c>
      <c r="R366" s="2" t="s">
        <v>567</v>
      </c>
      <c r="S366" s="2" t="s">
        <v>520</v>
      </c>
      <c r="T366" s="45" t="s">
        <v>536</v>
      </c>
      <c r="U366" s="4" t="s">
        <v>635</v>
      </c>
      <c r="V366" s="3"/>
      <c r="W366" s="3"/>
      <c r="Y366" s="1"/>
    </row>
    <row r="367" spans="1:25" ht="13.15" customHeight="1">
      <c r="A367" s="56">
        <f>SUBTOTAL(3,$B$16:B367)</f>
        <v>352</v>
      </c>
      <c r="B367" s="8">
        <v>696244400296</v>
      </c>
      <c r="C367" s="1" t="s">
        <v>109</v>
      </c>
      <c r="D367" s="1" t="s">
        <v>903</v>
      </c>
      <c r="E367" s="7">
        <v>100</v>
      </c>
      <c r="F367" s="44"/>
      <c r="G367" s="3">
        <v>42.073500000000003</v>
      </c>
      <c r="H367" s="3">
        <f t="shared" si="18"/>
        <v>0</v>
      </c>
      <c r="I367" s="2" t="s">
        <v>1361</v>
      </c>
      <c r="J367" s="52" t="s">
        <v>0</v>
      </c>
      <c r="K367" s="5">
        <v>1.0577556799999999</v>
      </c>
      <c r="L367" s="39"/>
      <c r="M367" s="60"/>
      <c r="N367" s="39"/>
      <c r="O367" s="39"/>
      <c r="P367" s="39"/>
      <c r="Q367" s="39"/>
      <c r="R367" s="39"/>
      <c r="S367" s="49"/>
      <c r="T367" s="49"/>
      <c r="U367" s="51"/>
      <c r="V367" s="3"/>
      <c r="W367" s="3"/>
      <c r="Y367" s="1"/>
    </row>
    <row r="368" spans="1:25" ht="13.15" customHeight="1">
      <c r="A368" s="56">
        <f>SUBTOTAL(3,$B$16:B368)</f>
        <v>353</v>
      </c>
      <c r="B368" s="8">
        <v>696244400241</v>
      </c>
      <c r="C368" s="1" t="s">
        <v>108</v>
      </c>
      <c r="D368" s="1" t="s">
        <v>1226</v>
      </c>
      <c r="E368" s="7">
        <v>435</v>
      </c>
      <c r="F368" s="44"/>
      <c r="G368" s="3">
        <v>169.95300000000003</v>
      </c>
      <c r="H368" s="3">
        <f t="shared" si="18"/>
        <v>0</v>
      </c>
      <c r="I368" s="2" t="s">
        <v>1361</v>
      </c>
      <c r="J368" s="52" t="s">
        <v>0</v>
      </c>
      <c r="K368" s="5">
        <v>3.8972872079999998</v>
      </c>
      <c r="L368" s="4" t="s">
        <v>518</v>
      </c>
      <c r="N368" s="1"/>
      <c r="O368" s="27">
        <v>36</v>
      </c>
      <c r="P368" s="27"/>
      <c r="Q368" s="1" t="s">
        <v>309</v>
      </c>
      <c r="R368" s="2" t="s">
        <v>519</v>
      </c>
      <c r="S368" s="2" t="s">
        <v>520</v>
      </c>
      <c r="T368" s="45" t="s">
        <v>528</v>
      </c>
      <c r="U368" s="4" t="s">
        <v>639</v>
      </c>
      <c r="V368" s="3"/>
      <c r="W368" s="3"/>
      <c r="Y368" s="1"/>
    </row>
    <row r="369" spans="1:25" ht="13.15" customHeight="1">
      <c r="A369" s="56">
        <f>SUBTOTAL(3,$B$16:B369)</f>
        <v>354</v>
      </c>
      <c r="B369" s="8">
        <v>696244401187</v>
      </c>
      <c r="C369" s="1" t="s">
        <v>107</v>
      </c>
      <c r="D369" s="1" t="s">
        <v>904</v>
      </c>
      <c r="E369" s="7">
        <v>2000</v>
      </c>
      <c r="F369" s="44"/>
      <c r="G369" s="3">
        <v>943.92900000000009</v>
      </c>
      <c r="H369" s="3">
        <f t="shared" si="18"/>
        <v>0</v>
      </c>
      <c r="I369" s="2" t="s">
        <v>1361</v>
      </c>
      <c r="J369" s="52" t="s">
        <v>0</v>
      </c>
      <c r="K369" s="5">
        <v>16.432483999999999</v>
      </c>
      <c r="L369" s="4" t="s">
        <v>522</v>
      </c>
      <c r="M369" s="52">
        <v>6</v>
      </c>
      <c r="N369" s="4" t="s">
        <v>523</v>
      </c>
      <c r="O369" s="27">
        <v>864</v>
      </c>
      <c r="P369" s="27">
        <v>144</v>
      </c>
      <c r="Q369" s="1" t="s">
        <v>310</v>
      </c>
      <c r="R369" s="2" t="s">
        <v>519</v>
      </c>
      <c r="S369" s="2" t="s">
        <v>520</v>
      </c>
      <c r="T369" s="45" t="s">
        <v>528</v>
      </c>
      <c r="U369" s="4" t="s">
        <v>639</v>
      </c>
      <c r="V369" s="3"/>
      <c r="W369" s="3"/>
      <c r="Y369" s="1"/>
    </row>
    <row r="370" spans="1:25" ht="13.15" customHeight="1">
      <c r="A370" s="56">
        <f>SUBTOTAL(3,$B$16:B370)</f>
        <v>355</v>
      </c>
      <c r="B370" s="8">
        <v>696244400302</v>
      </c>
      <c r="C370" s="1" t="s">
        <v>106</v>
      </c>
      <c r="D370" s="1" t="s">
        <v>905</v>
      </c>
      <c r="E370" s="7">
        <v>100</v>
      </c>
      <c r="F370" s="44"/>
      <c r="G370" s="3">
        <v>58.989000000000004</v>
      </c>
      <c r="H370" s="3">
        <f t="shared" si="18"/>
        <v>0</v>
      </c>
      <c r="I370" s="2" t="s">
        <v>1361</v>
      </c>
      <c r="J370" s="52" t="s">
        <v>0</v>
      </c>
      <c r="K370" s="5">
        <v>1.0665741999999998</v>
      </c>
      <c r="L370" s="4" t="s">
        <v>524</v>
      </c>
      <c r="M370" s="52">
        <v>2</v>
      </c>
      <c r="N370" s="4" t="s">
        <v>525</v>
      </c>
      <c r="O370" s="27">
        <v>140</v>
      </c>
      <c r="P370" s="27">
        <v>70</v>
      </c>
      <c r="Q370" s="1" t="s">
        <v>1161</v>
      </c>
      <c r="R370" s="2" t="s">
        <v>519</v>
      </c>
      <c r="S370" s="2" t="s">
        <v>520</v>
      </c>
      <c r="T370" s="45" t="s">
        <v>528</v>
      </c>
      <c r="U370" s="4" t="s">
        <v>639</v>
      </c>
      <c r="V370" s="3"/>
      <c r="W370" s="3"/>
      <c r="Y370" s="1"/>
    </row>
    <row r="371" spans="1:25" ht="13.15" customHeight="1">
      <c r="A371" s="56">
        <f>SUBTOTAL(3,$B$16:B371)</f>
        <v>356</v>
      </c>
      <c r="B371" s="8">
        <v>696244400258</v>
      </c>
      <c r="C371" s="1" t="s">
        <v>105</v>
      </c>
      <c r="D371" s="1" t="s">
        <v>1227</v>
      </c>
      <c r="E371" s="7">
        <v>310</v>
      </c>
      <c r="F371" s="44"/>
      <c r="G371" s="3">
        <v>169.95300000000003</v>
      </c>
      <c r="H371" s="3">
        <f t="shared" si="18"/>
        <v>0</v>
      </c>
      <c r="I371" s="2" t="s">
        <v>1361</v>
      </c>
      <c r="J371" s="52" t="s">
        <v>0</v>
      </c>
      <c r="K371" s="5">
        <v>2.9986800200000001</v>
      </c>
      <c r="L371" s="4" t="s">
        <v>518</v>
      </c>
      <c r="N371" s="1"/>
      <c r="O371" s="27">
        <v>36</v>
      </c>
      <c r="P371" s="27"/>
      <c r="Q371" s="1" t="s">
        <v>309</v>
      </c>
      <c r="R371" s="2" t="s">
        <v>519</v>
      </c>
      <c r="S371" s="2" t="s">
        <v>520</v>
      </c>
      <c r="T371" s="45" t="s">
        <v>603</v>
      </c>
      <c r="U371" s="4" t="s">
        <v>639</v>
      </c>
      <c r="V371" s="3"/>
      <c r="W371" s="3"/>
      <c r="Y371" s="1"/>
    </row>
    <row r="372" spans="1:25" ht="13.15" customHeight="1">
      <c r="A372" s="56">
        <f>SUBTOTAL(3,$B$16:B372)</f>
        <v>357</v>
      </c>
      <c r="B372" s="8">
        <v>696244401323</v>
      </c>
      <c r="C372" s="1" t="s">
        <v>104</v>
      </c>
      <c r="D372" s="1" t="s">
        <v>906</v>
      </c>
      <c r="E372" s="1">
        <v>2000</v>
      </c>
      <c r="F372" s="44"/>
      <c r="G372" s="3">
        <v>1066.3590000000002</v>
      </c>
      <c r="H372" s="3">
        <f t="shared" si="18"/>
        <v>0</v>
      </c>
      <c r="I372" s="2" t="s">
        <v>1356</v>
      </c>
      <c r="J372" s="52" t="s">
        <v>0</v>
      </c>
      <c r="K372" s="5">
        <v>24.972448399999998</v>
      </c>
      <c r="L372" s="4" t="s">
        <v>522</v>
      </c>
      <c r="M372" s="52">
        <v>6</v>
      </c>
      <c r="N372" s="4" t="s">
        <v>523</v>
      </c>
      <c r="O372" s="27">
        <v>864</v>
      </c>
      <c r="P372" s="27">
        <v>144</v>
      </c>
      <c r="Q372" s="1" t="s">
        <v>310</v>
      </c>
      <c r="R372" s="2" t="s">
        <v>519</v>
      </c>
      <c r="S372" s="2" t="s">
        <v>520</v>
      </c>
      <c r="T372" s="45" t="s">
        <v>603</v>
      </c>
      <c r="U372" s="4" t="s">
        <v>639</v>
      </c>
      <c r="V372" s="3"/>
      <c r="W372" s="3"/>
      <c r="Y372" s="1"/>
    </row>
    <row r="373" spans="1:25" ht="13.15" customHeight="1">
      <c r="A373" s="56">
        <f>SUBTOTAL(3,$B$16:B373)</f>
        <v>358</v>
      </c>
      <c r="B373" s="8">
        <v>696244401330</v>
      </c>
      <c r="C373" s="1" t="s">
        <v>103</v>
      </c>
      <c r="D373" s="1" t="s">
        <v>907</v>
      </c>
      <c r="E373" s="1">
        <v>100</v>
      </c>
      <c r="F373" s="44"/>
      <c r="G373" s="3">
        <v>66.63300000000001</v>
      </c>
      <c r="H373" s="3">
        <f t="shared" si="18"/>
        <v>0</v>
      </c>
      <c r="I373" s="2" t="s">
        <v>1356</v>
      </c>
      <c r="J373" s="52" t="s">
        <v>0</v>
      </c>
      <c r="K373" s="5">
        <v>1.4942724199999999</v>
      </c>
      <c r="L373" s="4" t="s">
        <v>524</v>
      </c>
      <c r="M373" s="52">
        <v>2</v>
      </c>
      <c r="N373" s="4" t="s">
        <v>525</v>
      </c>
      <c r="O373" s="27">
        <v>140</v>
      </c>
      <c r="P373" s="27">
        <v>70</v>
      </c>
      <c r="Q373" s="1" t="s">
        <v>1161</v>
      </c>
      <c r="R373" s="2" t="s">
        <v>519</v>
      </c>
      <c r="S373" s="2" t="s">
        <v>520</v>
      </c>
      <c r="T373" s="45" t="s">
        <v>603</v>
      </c>
      <c r="U373" s="4" t="s">
        <v>639</v>
      </c>
      <c r="V373" s="3"/>
      <c r="W373" s="3"/>
      <c r="Y373" s="1"/>
    </row>
    <row r="374" spans="1:25" ht="13.15" customHeight="1">
      <c r="A374" s="56">
        <f>SUBTOTAL(3,$B$16:B374)</f>
        <v>359</v>
      </c>
      <c r="B374" s="8">
        <v>696244400265</v>
      </c>
      <c r="C374" s="1" t="s">
        <v>102</v>
      </c>
      <c r="D374" s="1" t="s">
        <v>1228</v>
      </c>
      <c r="E374" s="1">
        <v>275</v>
      </c>
      <c r="F374" s="44"/>
      <c r="G374" s="3">
        <v>169.95300000000003</v>
      </c>
      <c r="H374" s="3">
        <f t="shared" si="18"/>
        <v>0</v>
      </c>
      <c r="I374" s="2" t="s">
        <v>1356</v>
      </c>
      <c r="J374" s="52" t="s">
        <v>0</v>
      </c>
      <c r="K374" s="5">
        <v>3.9124991549999999</v>
      </c>
      <c r="L374" s="4" t="s">
        <v>518</v>
      </c>
      <c r="N374" s="1"/>
      <c r="O374" s="27">
        <v>36</v>
      </c>
      <c r="P374" s="27"/>
      <c r="Q374" s="1" t="s">
        <v>309</v>
      </c>
      <c r="R374" s="2" t="s">
        <v>519</v>
      </c>
      <c r="S374" s="2" t="s">
        <v>520</v>
      </c>
      <c r="T374" s="45" t="s">
        <v>605</v>
      </c>
      <c r="U374" s="4" t="s">
        <v>639</v>
      </c>
      <c r="V374" s="3"/>
      <c r="W374" s="3"/>
      <c r="Y374" s="1"/>
    </row>
    <row r="375" spans="1:25" ht="13.15" customHeight="1">
      <c r="A375" s="56">
        <f>SUBTOTAL(3,$B$16:B375)</f>
        <v>360</v>
      </c>
      <c r="B375" s="47" t="s">
        <v>356</v>
      </c>
      <c r="C375" s="39"/>
      <c r="D375" s="39"/>
      <c r="E375" s="48"/>
      <c r="F375" s="39"/>
      <c r="G375" s="39"/>
      <c r="H375" s="40"/>
      <c r="I375" s="58" t="s">
        <v>1358</v>
      </c>
      <c r="J375" s="195"/>
      <c r="K375" s="43"/>
      <c r="L375" s="4" t="s">
        <v>522</v>
      </c>
      <c r="M375" s="52">
        <v>6</v>
      </c>
      <c r="N375" s="4" t="s">
        <v>523</v>
      </c>
      <c r="O375" s="27">
        <v>864</v>
      </c>
      <c r="P375" s="27">
        <v>144</v>
      </c>
      <c r="Q375" s="1" t="s">
        <v>310</v>
      </c>
      <c r="R375" s="2" t="s">
        <v>519</v>
      </c>
      <c r="S375" s="2" t="s">
        <v>520</v>
      </c>
      <c r="T375" s="45" t="s">
        <v>605</v>
      </c>
      <c r="U375" s="4" t="s">
        <v>639</v>
      </c>
      <c r="V375" s="3"/>
      <c r="W375" s="3"/>
      <c r="Y375" s="1"/>
    </row>
    <row r="376" spans="1:25" ht="13.15" customHeight="1">
      <c r="A376" s="56">
        <f>SUBTOTAL(3,$B$16:B376)</f>
        <v>361</v>
      </c>
      <c r="B376" s="8">
        <v>696244401576</v>
      </c>
      <c r="C376" s="1" t="s">
        <v>101</v>
      </c>
      <c r="D376" s="1" t="s">
        <v>357</v>
      </c>
      <c r="E376" s="7">
        <v>4500</v>
      </c>
      <c r="F376" s="44"/>
      <c r="G376" s="3">
        <v>470.11</v>
      </c>
      <c r="H376" s="3">
        <f t="shared" ref="H376:H390" si="19">(ROUND(G376*(1-$E$5)*(1-$G$5)*(1-$H$5),2)*F376)</f>
        <v>0</v>
      </c>
      <c r="I376" s="2" t="s">
        <v>1361</v>
      </c>
      <c r="J376" s="52" t="s">
        <v>0</v>
      </c>
      <c r="K376" s="5">
        <v>25.846254099999996</v>
      </c>
      <c r="L376" s="4" t="s">
        <v>524</v>
      </c>
      <c r="M376" s="52">
        <v>2</v>
      </c>
      <c r="N376" s="4" t="s">
        <v>525</v>
      </c>
      <c r="O376" s="27">
        <v>140</v>
      </c>
      <c r="P376" s="27">
        <v>70</v>
      </c>
      <c r="Q376" s="1" t="s">
        <v>1161</v>
      </c>
      <c r="R376" s="2" t="s">
        <v>519</v>
      </c>
      <c r="S376" s="2" t="s">
        <v>520</v>
      </c>
      <c r="T376" s="45" t="s">
        <v>605</v>
      </c>
      <c r="U376" s="4" t="s">
        <v>639</v>
      </c>
      <c r="V376" s="3"/>
      <c r="W376" s="3"/>
      <c r="Y376" s="1"/>
    </row>
    <row r="377" spans="1:25" ht="13.15" customHeight="1">
      <c r="A377" s="56">
        <f>SUBTOTAL(3,$B$16:B377)</f>
        <v>362</v>
      </c>
      <c r="B377" s="8">
        <v>696244401590</v>
      </c>
      <c r="C377" s="1" t="s">
        <v>100</v>
      </c>
      <c r="D377" s="1" t="s">
        <v>358</v>
      </c>
      <c r="E377" s="7">
        <v>100</v>
      </c>
      <c r="F377" s="44"/>
      <c r="G377" s="3">
        <v>13.56</v>
      </c>
      <c r="H377" s="3">
        <f t="shared" si="19"/>
        <v>0</v>
      </c>
      <c r="I377" s="2" t="s">
        <v>1361</v>
      </c>
      <c r="J377" s="52" t="s">
        <v>0</v>
      </c>
      <c r="K377" s="5">
        <v>0.85933897999999997</v>
      </c>
      <c r="L377" s="4" t="s">
        <v>518</v>
      </c>
      <c r="N377" s="1"/>
      <c r="O377" s="27">
        <v>36</v>
      </c>
      <c r="P377" s="27"/>
      <c r="Q377" s="1" t="s">
        <v>309</v>
      </c>
      <c r="R377" s="2" t="s">
        <v>519</v>
      </c>
      <c r="S377" s="2" t="s">
        <v>520</v>
      </c>
      <c r="T377" s="45" t="s">
        <v>536</v>
      </c>
      <c r="U377" s="4" t="s">
        <v>635</v>
      </c>
      <c r="V377" s="3"/>
      <c r="W377" s="3"/>
      <c r="Y377" s="1"/>
    </row>
    <row r="378" spans="1:25" ht="13.15" customHeight="1">
      <c r="A378" s="56">
        <f>SUBTOTAL(3,$B$16:B378)</f>
        <v>363</v>
      </c>
      <c r="B378" s="8">
        <v>696244401613</v>
      </c>
      <c r="C378" s="1" t="s">
        <v>99</v>
      </c>
      <c r="D378" s="1" t="s">
        <v>1229</v>
      </c>
      <c r="E378" s="7">
        <v>565</v>
      </c>
      <c r="F378" s="44"/>
      <c r="G378" s="3">
        <v>71.290000000000006</v>
      </c>
      <c r="H378" s="3">
        <f t="shared" si="19"/>
        <v>0</v>
      </c>
      <c r="I378" s="2" t="s">
        <v>1361</v>
      </c>
      <c r="J378" s="52" t="s">
        <v>0</v>
      </c>
      <c r="K378" s="5">
        <v>3.7392152369999998</v>
      </c>
      <c r="L378" s="4" t="s">
        <v>522</v>
      </c>
      <c r="M378" s="52">
        <v>6</v>
      </c>
      <c r="N378" s="4" t="s">
        <v>523</v>
      </c>
      <c r="O378" s="27">
        <v>864</v>
      </c>
      <c r="P378" s="27">
        <v>144</v>
      </c>
      <c r="Q378" s="1" t="s">
        <v>310</v>
      </c>
      <c r="R378" s="2" t="s">
        <v>519</v>
      </c>
      <c r="S378" s="2" t="s">
        <v>520</v>
      </c>
      <c r="T378" s="45" t="s">
        <v>536</v>
      </c>
      <c r="U378" s="4" t="s">
        <v>635</v>
      </c>
      <c r="V378" s="3"/>
      <c r="W378" s="3"/>
      <c r="Y378" s="1"/>
    </row>
    <row r="379" spans="1:25" ht="13.15" customHeight="1">
      <c r="A379" s="56">
        <f>SUBTOTAL(3,$B$16:B379)</f>
        <v>364</v>
      </c>
      <c r="B379" s="8">
        <v>696244401637</v>
      </c>
      <c r="C379" s="1" t="s">
        <v>98</v>
      </c>
      <c r="D379" s="1" t="s">
        <v>359</v>
      </c>
      <c r="E379" s="7">
        <v>3500</v>
      </c>
      <c r="F379" s="44"/>
      <c r="G379" s="3">
        <v>440.71</v>
      </c>
      <c r="H379" s="3">
        <f t="shared" si="19"/>
        <v>0</v>
      </c>
      <c r="I379" s="2" t="s">
        <v>1361</v>
      </c>
      <c r="J379" s="52" t="s">
        <v>0</v>
      </c>
      <c r="K379" s="5">
        <v>26.210018049999999</v>
      </c>
      <c r="L379" s="4" t="s">
        <v>524</v>
      </c>
      <c r="M379" s="52">
        <v>2</v>
      </c>
      <c r="N379" s="4" t="s">
        <v>525</v>
      </c>
      <c r="O379" s="27">
        <v>140</v>
      </c>
      <c r="P379" s="27">
        <v>70</v>
      </c>
      <c r="Q379" s="1" t="s">
        <v>1161</v>
      </c>
      <c r="R379" s="2" t="s">
        <v>519</v>
      </c>
      <c r="S379" s="2" t="s">
        <v>520</v>
      </c>
      <c r="T379" s="45" t="s">
        <v>536</v>
      </c>
      <c r="U379" s="4" t="s">
        <v>635</v>
      </c>
      <c r="V379" s="3"/>
      <c r="W379" s="3"/>
      <c r="Y379" s="1"/>
    </row>
    <row r="380" spans="1:25" ht="13.15" customHeight="1">
      <c r="A380" s="56">
        <f>SUBTOTAL(3,$B$16:B380)</f>
        <v>365</v>
      </c>
      <c r="B380" s="8">
        <v>696244401651</v>
      </c>
      <c r="C380" s="1" t="s">
        <v>97</v>
      </c>
      <c r="D380" s="1" t="s">
        <v>360</v>
      </c>
      <c r="E380" s="7">
        <v>100</v>
      </c>
      <c r="F380" s="44"/>
      <c r="G380" s="3">
        <v>16.18</v>
      </c>
      <c r="H380" s="3">
        <f t="shared" si="19"/>
        <v>0</v>
      </c>
      <c r="I380" s="2" t="s">
        <v>1361</v>
      </c>
      <c r="J380" s="52" t="s">
        <v>0</v>
      </c>
      <c r="K380" s="5">
        <v>1.0246862299999999</v>
      </c>
      <c r="L380" s="39"/>
      <c r="M380" s="60"/>
      <c r="N380" s="39"/>
      <c r="O380" s="39"/>
      <c r="P380" s="39"/>
      <c r="Q380" s="39"/>
      <c r="R380" s="39"/>
      <c r="S380" s="49"/>
      <c r="T380" s="49"/>
      <c r="U380" s="51"/>
      <c r="V380" s="3"/>
      <c r="W380" s="3"/>
      <c r="Y380" s="1"/>
    </row>
    <row r="381" spans="1:25" ht="13.15" customHeight="1">
      <c r="A381" s="56">
        <f>SUBTOTAL(3,$B$16:B381)</f>
        <v>366</v>
      </c>
      <c r="B381" s="8">
        <v>696244401675</v>
      </c>
      <c r="C381" s="1" t="s">
        <v>96</v>
      </c>
      <c r="D381" s="1" t="s">
        <v>1230</v>
      </c>
      <c r="E381" s="7">
        <v>475</v>
      </c>
      <c r="F381" s="44"/>
      <c r="G381" s="3">
        <v>71.290000000000006</v>
      </c>
      <c r="H381" s="3">
        <f t="shared" si="19"/>
        <v>0</v>
      </c>
      <c r="I381" s="2" t="s">
        <v>1361</v>
      </c>
      <c r="J381" s="52" t="s">
        <v>0</v>
      </c>
      <c r="K381" s="5">
        <v>4.0365095924999999</v>
      </c>
      <c r="L381" s="4" t="s">
        <v>518</v>
      </c>
      <c r="N381" s="1"/>
      <c r="O381" s="27">
        <v>36</v>
      </c>
      <c r="P381" s="27"/>
      <c r="Q381" s="1" t="s">
        <v>309</v>
      </c>
      <c r="R381" s="2" t="s">
        <v>519</v>
      </c>
      <c r="S381" s="2" t="s">
        <v>520</v>
      </c>
      <c r="T381" s="45" t="s">
        <v>528</v>
      </c>
      <c r="U381" s="4" t="s">
        <v>639</v>
      </c>
      <c r="V381" s="3"/>
      <c r="W381" s="3"/>
      <c r="Y381" s="1"/>
    </row>
    <row r="382" spans="1:25" ht="13.15" customHeight="1">
      <c r="A382" s="56">
        <f>SUBTOTAL(3,$B$16:B382)</f>
        <v>367</v>
      </c>
      <c r="B382" s="8">
        <v>696244401811</v>
      </c>
      <c r="C382" s="1" t="s">
        <v>95</v>
      </c>
      <c r="D382" s="1" t="s">
        <v>361</v>
      </c>
      <c r="E382" s="7">
        <v>2000</v>
      </c>
      <c r="F382" s="44"/>
      <c r="G382" s="3">
        <v>275.95999999999998</v>
      </c>
      <c r="H382" s="3">
        <f t="shared" si="19"/>
        <v>0</v>
      </c>
      <c r="I382" s="2" t="s">
        <v>1361</v>
      </c>
      <c r="J382" s="52" t="s">
        <v>0</v>
      </c>
      <c r="K382" s="5">
        <v>18.9898548</v>
      </c>
      <c r="L382" s="4" t="s">
        <v>522</v>
      </c>
      <c r="M382" s="52">
        <v>6</v>
      </c>
      <c r="N382" s="4" t="s">
        <v>523</v>
      </c>
      <c r="O382" s="27">
        <v>864</v>
      </c>
      <c r="P382" s="27">
        <v>144</v>
      </c>
      <c r="Q382" s="1" t="s">
        <v>310</v>
      </c>
      <c r="R382" s="2" t="s">
        <v>519</v>
      </c>
      <c r="S382" s="2" t="s">
        <v>520</v>
      </c>
      <c r="T382" s="45" t="s">
        <v>528</v>
      </c>
      <c r="U382" s="4" t="s">
        <v>639</v>
      </c>
      <c r="V382" s="3"/>
      <c r="W382" s="3"/>
      <c r="Y382" s="1"/>
    </row>
    <row r="383" spans="1:25" ht="13.15" customHeight="1">
      <c r="A383" s="56">
        <f>SUBTOTAL(3,$B$16:B383)</f>
        <v>368</v>
      </c>
      <c r="B383" s="8">
        <v>696244401835</v>
      </c>
      <c r="C383" s="1" t="s">
        <v>94</v>
      </c>
      <c r="D383" s="1" t="s">
        <v>362</v>
      </c>
      <c r="E383" s="7">
        <v>100</v>
      </c>
      <c r="F383" s="44"/>
      <c r="G383" s="3">
        <v>18.36</v>
      </c>
      <c r="H383" s="3">
        <f t="shared" si="19"/>
        <v>0</v>
      </c>
      <c r="I383" s="2" t="s">
        <v>1361</v>
      </c>
      <c r="J383" s="52" t="s">
        <v>0</v>
      </c>
      <c r="K383" s="5">
        <v>1.1944427399999999</v>
      </c>
      <c r="L383" s="4" t="s">
        <v>524</v>
      </c>
      <c r="M383" s="52">
        <v>2</v>
      </c>
      <c r="N383" s="4" t="s">
        <v>525</v>
      </c>
      <c r="O383" s="27">
        <v>140</v>
      </c>
      <c r="P383" s="27">
        <v>70</v>
      </c>
      <c r="Q383" s="1" t="s">
        <v>1161</v>
      </c>
      <c r="R383" s="2" t="s">
        <v>519</v>
      </c>
      <c r="S383" s="2" t="s">
        <v>520</v>
      </c>
      <c r="T383" s="45" t="s">
        <v>528</v>
      </c>
      <c r="U383" s="4" t="s">
        <v>639</v>
      </c>
      <c r="V383" s="3"/>
      <c r="W383" s="3"/>
      <c r="Y383" s="1"/>
    </row>
    <row r="384" spans="1:25" ht="13.15" customHeight="1">
      <c r="A384" s="56">
        <f>SUBTOTAL(3,$B$16:B384)</f>
        <v>369</v>
      </c>
      <c r="B384" s="8">
        <v>696244401859</v>
      </c>
      <c r="C384" s="1" t="s">
        <v>93</v>
      </c>
      <c r="D384" s="1" t="s">
        <v>1231</v>
      </c>
      <c r="E384" s="7">
        <v>400</v>
      </c>
      <c r="F384" s="44"/>
      <c r="G384" s="3">
        <v>62.96</v>
      </c>
      <c r="H384" s="3">
        <f t="shared" si="19"/>
        <v>0</v>
      </c>
      <c r="I384" s="2" t="s">
        <v>1361</v>
      </c>
      <c r="J384" s="52" t="s">
        <v>0</v>
      </c>
      <c r="K384" s="5">
        <v>4.1847709599999998</v>
      </c>
      <c r="L384" s="4" t="s">
        <v>518</v>
      </c>
      <c r="N384" s="1"/>
      <c r="O384" s="27">
        <v>36</v>
      </c>
      <c r="P384" s="27"/>
      <c r="Q384" s="1" t="s">
        <v>309</v>
      </c>
      <c r="R384" s="2" t="s">
        <v>519</v>
      </c>
      <c r="S384" s="2" t="s">
        <v>520</v>
      </c>
      <c r="T384" s="45" t="s">
        <v>603</v>
      </c>
      <c r="U384" s="4" t="s">
        <v>639</v>
      </c>
      <c r="V384" s="3"/>
      <c r="W384" s="3"/>
      <c r="Y384" s="1"/>
    </row>
    <row r="385" spans="1:25" ht="13.15" customHeight="1">
      <c r="A385" s="56">
        <f>SUBTOTAL(3,$B$16:B385)</f>
        <v>370</v>
      </c>
      <c r="B385" s="8">
        <v>696244401934</v>
      </c>
      <c r="C385" s="8" t="s">
        <v>1325</v>
      </c>
      <c r="D385" s="178" t="s">
        <v>1326</v>
      </c>
      <c r="E385" s="190">
        <v>2900</v>
      </c>
      <c r="F385" s="199"/>
      <c r="G385" s="188">
        <v>435.42</v>
      </c>
      <c r="H385" s="188">
        <f t="shared" si="19"/>
        <v>0</v>
      </c>
      <c r="I385" s="2" t="s">
        <v>1356</v>
      </c>
      <c r="J385" s="196">
        <v>46143</v>
      </c>
      <c r="K385" s="5">
        <v>28.676999019999997</v>
      </c>
      <c r="L385" s="4"/>
      <c r="N385" s="1"/>
      <c r="O385" s="27"/>
      <c r="P385" s="27"/>
      <c r="R385" s="2"/>
      <c r="S385" s="2"/>
      <c r="T385" s="45"/>
      <c r="V385" s="3"/>
      <c r="W385" s="3"/>
      <c r="Y385" s="1"/>
    </row>
    <row r="386" spans="1:25" ht="13.15" customHeight="1">
      <c r="A386" s="56">
        <f>SUBTOTAL(3,$B$16:B386)</f>
        <v>371</v>
      </c>
      <c r="B386" s="8">
        <v>696244401958</v>
      </c>
      <c r="C386" s="8" t="s">
        <v>1327</v>
      </c>
      <c r="D386" s="178" t="s">
        <v>1328</v>
      </c>
      <c r="E386" s="190">
        <v>100</v>
      </c>
      <c r="F386" s="199"/>
      <c r="G386" s="188">
        <v>21.01</v>
      </c>
      <c r="H386" s="188">
        <f t="shared" si="19"/>
        <v>0</v>
      </c>
      <c r="I386" s="2" t="s">
        <v>1356</v>
      </c>
      <c r="J386" s="196">
        <v>46143</v>
      </c>
      <c r="K386" s="5">
        <v>1.25617238</v>
      </c>
      <c r="L386" s="4"/>
      <c r="N386" s="1"/>
      <c r="O386" s="27"/>
      <c r="P386" s="27"/>
      <c r="R386" s="2"/>
      <c r="S386" s="2"/>
      <c r="T386" s="45"/>
      <c r="V386" s="3"/>
      <c r="W386" s="3"/>
      <c r="Y386" s="1"/>
    </row>
    <row r="387" spans="1:25" ht="13.15" customHeight="1">
      <c r="A387" s="56">
        <f>SUBTOTAL(3,$B$16:B387)</f>
        <v>372</v>
      </c>
      <c r="B387" s="8">
        <v>696244401972</v>
      </c>
      <c r="C387" s="8" t="s">
        <v>1329</v>
      </c>
      <c r="D387" s="178" t="s">
        <v>1330</v>
      </c>
      <c r="E387" s="190">
        <v>400</v>
      </c>
      <c r="F387" s="199"/>
      <c r="G387" s="188">
        <v>66.180000000000007</v>
      </c>
      <c r="H387" s="188">
        <f t="shared" si="19"/>
        <v>0</v>
      </c>
      <c r="I387" s="2" t="s">
        <v>1356</v>
      </c>
      <c r="J387" s="196">
        <v>46143</v>
      </c>
      <c r="K387" s="5">
        <v>4.4316895199999999</v>
      </c>
      <c r="L387" s="4"/>
      <c r="N387" s="1"/>
      <c r="O387" s="27"/>
      <c r="P387" s="27"/>
      <c r="R387" s="2"/>
      <c r="S387" s="2"/>
      <c r="T387" s="45"/>
      <c r="V387" s="3"/>
      <c r="W387" s="3"/>
      <c r="Y387" s="1"/>
    </row>
    <row r="388" spans="1:25" ht="13.15" customHeight="1">
      <c r="A388" s="56">
        <f>SUBTOTAL(3,$B$16:B388)</f>
        <v>373</v>
      </c>
      <c r="B388" s="8">
        <v>696244402115</v>
      </c>
      <c r="C388" s="1" t="s">
        <v>92</v>
      </c>
      <c r="D388" s="1" t="s">
        <v>363</v>
      </c>
      <c r="E388" s="7">
        <v>2000</v>
      </c>
      <c r="F388" s="44"/>
      <c r="G388" s="3">
        <v>404.87</v>
      </c>
      <c r="H388" s="3">
        <f t="shared" si="19"/>
        <v>0</v>
      </c>
      <c r="I388" s="2" t="s">
        <v>1356</v>
      </c>
      <c r="J388" s="52" t="s">
        <v>0</v>
      </c>
      <c r="K388" s="5">
        <v>23.928225999999999</v>
      </c>
      <c r="L388" s="4" t="s">
        <v>522</v>
      </c>
      <c r="M388" s="52">
        <v>6</v>
      </c>
      <c r="N388" s="4" t="s">
        <v>523</v>
      </c>
      <c r="O388" s="27">
        <v>864</v>
      </c>
      <c r="P388" s="27">
        <v>144</v>
      </c>
      <c r="Q388" s="1" t="s">
        <v>310</v>
      </c>
      <c r="R388" s="2" t="s">
        <v>519</v>
      </c>
      <c r="S388" s="2" t="s">
        <v>520</v>
      </c>
      <c r="T388" s="45" t="s">
        <v>603</v>
      </c>
      <c r="U388" s="4" t="s">
        <v>639</v>
      </c>
      <c r="V388" s="3"/>
      <c r="W388" s="3"/>
      <c r="Y388" s="1"/>
    </row>
    <row r="389" spans="1:25" ht="13.15" customHeight="1">
      <c r="A389" s="56">
        <f>SUBTOTAL(3,$B$16:B389)</f>
        <v>374</v>
      </c>
      <c r="B389" s="8">
        <v>696244402139</v>
      </c>
      <c r="C389" s="1" t="s">
        <v>91</v>
      </c>
      <c r="D389" s="1" t="s">
        <v>364</v>
      </c>
      <c r="E389" s="7">
        <v>100</v>
      </c>
      <c r="F389" s="44"/>
      <c r="G389" s="3">
        <v>26.09</v>
      </c>
      <c r="H389" s="3">
        <f t="shared" si="19"/>
        <v>0</v>
      </c>
      <c r="I389" s="2" t="s">
        <v>1356</v>
      </c>
      <c r="J389" s="52" t="s">
        <v>0</v>
      </c>
      <c r="K389" s="5">
        <v>1.4413612999999998</v>
      </c>
      <c r="L389" s="4" t="s">
        <v>524</v>
      </c>
      <c r="M389" s="52">
        <v>2</v>
      </c>
      <c r="N389" s="4" t="s">
        <v>525</v>
      </c>
      <c r="O389" s="27">
        <v>140</v>
      </c>
      <c r="P389" s="27">
        <v>70</v>
      </c>
      <c r="Q389" s="1" t="s">
        <v>1161</v>
      </c>
      <c r="R389" s="2" t="s">
        <v>519</v>
      </c>
      <c r="S389" s="2" t="s">
        <v>520</v>
      </c>
      <c r="T389" s="45" t="s">
        <v>603</v>
      </c>
      <c r="U389" s="4" t="s">
        <v>639</v>
      </c>
      <c r="V389" s="3"/>
      <c r="W389" s="3"/>
      <c r="Y389" s="1"/>
    </row>
    <row r="390" spans="1:25" ht="13.15" customHeight="1">
      <c r="A390" s="56">
        <f>SUBTOTAL(3,$B$16:B390)</f>
        <v>375</v>
      </c>
      <c r="B390" s="8">
        <v>696244402153</v>
      </c>
      <c r="C390" s="1" t="s">
        <v>90</v>
      </c>
      <c r="D390" s="1" t="s">
        <v>1232</v>
      </c>
      <c r="E390" s="7">
        <v>315</v>
      </c>
      <c r="F390" s="44"/>
      <c r="G390" s="3">
        <v>62.96</v>
      </c>
      <c r="H390" s="3">
        <f t="shared" si="19"/>
        <v>0</v>
      </c>
      <c r="I390" s="2" t="s">
        <v>1356</v>
      </c>
      <c r="J390" s="52" t="s">
        <v>0</v>
      </c>
      <c r="K390" s="5">
        <v>4.2167380950000002</v>
      </c>
      <c r="L390" s="4" t="s">
        <v>518</v>
      </c>
      <c r="N390" s="1"/>
      <c r="O390" s="27">
        <v>36</v>
      </c>
      <c r="P390" s="27"/>
      <c r="Q390" s="1" t="s">
        <v>309</v>
      </c>
      <c r="R390" s="2" t="s">
        <v>519</v>
      </c>
      <c r="S390" s="2" t="s">
        <v>520</v>
      </c>
      <c r="T390" s="45" t="s">
        <v>604</v>
      </c>
      <c r="U390" s="4" t="s">
        <v>639</v>
      </c>
      <c r="V390" s="3"/>
      <c r="W390" s="3"/>
      <c r="Y390" s="1"/>
    </row>
    <row r="391" spans="1:25" ht="13.15" customHeight="1">
      <c r="A391" s="56">
        <f>SUBTOTAL(3,$B$16:B391)</f>
        <v>376</v>
      </c>
      <c r="B391" s="47" t="s">
        <v>365</v>
      </c>
      <c r="C391" s="39"/>
      <c r="D391" s="39"/>
      <c r="E391" s="48"/>
      <c r="F391" s="39"/>
      <c r="G391" s="39"/>
      <c r="H391" s="40"/>
      <c r="I391" s="58" t="s">
        <v>1358</v>
      </c>
      <c r="J391" s="195"/>
      <c r="K391" s="43"/>
      <c r="L391" s="4" t="s">
        <v>522</v>
      </c>
      <c r="M391" s="52">
        <v>6</v>
      </c>
      <c r="N391" s="4" t="s">
        <v>523</v>
      </c>
      <c r="O391" s="27">
        <v>864</v>
      </c>
      <c r="P391" s="27">
        <v>144</v>
      </c>
      <c r="Q391" s="1" t="s">
        <v>310</v>
      </c>
      <c r="R391" s="2" t="s">
        <v>519</v>
      </c>
      <c r="S391" s="2" t="s">
        <v>520</v>
      </c>
      <c r="T391" s="45" t="s">
        <v>604</v>
      </c>
      <c r="U391" s="4" t="s">
        <v>639</v>
      </c>
      <c r="V391" s="3"/>
      <c r="W391" s="3"/>
      <c r="Y391" s="1"/>
    </row>
    <row r="392" spans="1:25" ht="13.15" customHeight="1">
      <c r="A392" s="56">
        <f>SUBTOTAL(3,$B$16:B392)</f>
        <v>377</v>
      </c>
      <c r="B392" s="8">
        <v>696244402597</v>
      </c>
      <c r="C392" s="1" t="s">
        <v>366</v>
      </c>
      <c r="D392" s="1" t="s">
        <v>367</v>
      </c>
      <c r="E392" s="7">
        <v>4500</v>
      </c>
      <c r="F392" s="44"/>
      <c r="G392" s="3">
        <v>559.42999999999995</v>
      </c>
      <c r="H392" s="3">
        <f t="shared" ref="H392:H403" si="20">(ROUND(G392*(1-$E$5)*(1-$G$5)*(1-$H$5),2)*F392)</f>
        <v>0</v>
      </c>
      <c r="I392" s="2" t="s">
        <v>1361</v>
      </c>
      <c r="J392" s="52" t="s">
        <v>0</v>
      </c>
      <c r="K392" s="5">
        <v>26.540712549999999</v>
      </c>
      <c r="L392" s="4" t="s">
        <v>524</v>
      </c>
      <c r="M392" s="52">
        <v>2</v>
      </c>
      <c r="N392" s="4" t="s">
        <v>525</v>
      </c>
      <c r="O392" s="27">
        <v>140</v>
      </c>
      <c r="P392" s="27">
        <v>70</v>
      </c>
      <c r="Q392" s="1" t="s">
        <v>1161</v>
      </c>
      <c r="R392" s="2" t="s">
        <v>519</v>
      </c>
      <c r="S392" s="2" t="s">
        <v>520</v>
      </c>
      <c r="T392" s="45" t="s">
        <v>604</v>
      </c>
      <c r="U392" s="4" t="s">
        <v>639</v>
      </c>
      <c r="V392" s="3"/>
      <c r="W392" s="3"/>
      <c r="Y392" s="1"/>
    </row>
    <row r="393" spans="1:25" ht="13.15" customHeight="1">
      <c r="A393" s="56">
        <f>SUBTOTAL(3,$B$16:B393)</f>
        <v>378</v>
      </c>
      <c r="B393" s="8">
        <v>696244402610</v>
      </c>
      <c r="C393" s="1" t="s">
        <v>368</v>
      </c>
      <c r="D393" s="1" t="s">
        <v>369</v>
      </c>
      <c r="E393" s="7">
        <v>100</v>
      </c>
      <c r="F393" s="44"/>
      <c r="G393" s="3">
        <v>17.309999999999999</v>
      </c>
      <c r="H393" s="3">
        <f t="shared" si="20"/>
        <v>0</v>
      </c>
      <c r="I393" s="2" t="s">
        <v>1361</v>
      </c>
      <c r="J393" s="52" t="s">
        <v>0</v>
      </c>
      <c r="K393" s="5">
        <v>0.87477139000000004</v>
      </c>
      <c r="L393" s="4" t="s">
        <v>518</v>
      </c>
      <c r="N393" s="1"/>
      <c r="O393" s="27">
        <v>36</v>
      </c>
      <c r="P393" s="27"/>
      <c r="Q393" s="1" t="s">
        <v>309</v>
      </c>
      <c r="R393" s="2" t="s">
        <v>519</v>
      </c>
      <c r="S393" s="2" t="s">
        <v>520</v>
      </c>
      <c r="T393" s="45" t="s">
        <v>605</v>
      </c>
      <c r="U393" s="4" t="s">
        <v>639</v>
      </c>
      <c r="V393" s="3"/>
      <c r="W393" s="3"/>
      <c r="Y393" s="1"/>
    </row>
    <row r="394" spans="1:25" ht="13.15" customHeight="1">
      <c r="A394" s="56">
        <f>SUBTOTAL(3,$B$16:B394)</f>
        <v>379</v>
      </c>
      <c r="B394" s="8">
        <v>696244402634</v>
      </c>
      <c r="C394" s="1" t="s">
        <v>370</v>
      </c>
      <c r="D394" s="1" t="s">
        <v>1233</v>
      </c>
      <c r="E394" s="7">
        <v>495</v>
      </c>
      <c r="F394" s="44"/>
      <c r="G394" s="3">
        <v>71.290000000000006</v>
      </c>
      <c r="H394" s="3">
        <f t="shared" si="20"/>
        <v>0</v>
      </c>
      <c r="I394" s="2" t="s">
        <v>1361</v>
      </c>
      <c r="J394" s="52" t="s">
        <v>0</v>
      </c>
      <c r="K394" s="5">
        <v>3.4359683805000003</v>
      </c>
      <c r="L394" s="4" t="s">
        <v>522</v>
      </c>
      <c r="M394" s="52">
        <v>6</v>
      </c>
      <c r="N394" s="4" t="s">
        <v>523</v>
      </c>
      <c r="O394" s="27">
        <v>864</v>
      </c>
      <c r="P394" s="27">
        <v>144</v>
      </c>
      <c r="Q394" s="1" t="s">
        <v>310</v>
      </c>
      <c r="R394" s="2" t="s">
        <v>519</v>
      </c>
      <c r="S394" s="2" t="s">
        <v>520</v>
      </c>
      <c r="T394" s="45" t="s">
        <v>605</v>
      </c>
      <c r="U394" s="4" t="s">
        <v>639</v>
      </c>
      <c r="V394" s="3"/>
      <c r="W394" s="3"/>
      <c r="Y394" s="1"/>
    </row>
    <row r="395" spans="1:25" ht="13.15" customHeight="1">
      <c r="A395" s="56">
        <f>SUBTOTAL(3,$B$16:B395)</f>
        <v>380</v>
      </c>
      <c r="B395" s="8">
        <v>696244402658</v>
      </c>
      <c r="C395" s="1" t="s">
        <v>371</v>
      </c>
      <c r="D395" s="1" t="s">
        <v>372</v>
      </c>
      <c r="E395" s="7">
        <v>3500</v>
      </c>
      <c r="F395" s="44"/>
      <c r="G395" s="3">
        <v>550.29</v>
      </c>
      <c r="H395" s="3">
        <f t="shared" si="20"/>
        <v>0</v>
      </c>
      <c r="I395" s="2" t="s">
        <v>1361</v>
      </c>
      <c r="J395" s="52" t="s">
        <v>0</v>
      </c>
      <c r="K395" s="5">
        <v>26.210018049999999</v>
      </c>
      <c r="L395" s="4" t="s">
        <v>524</v>
      </c>
      <c r="M395" s="52">
        <v>2</v>
      </c>
      <c r="N395" s="4" t="s">
        <v>525</v>
      </c>
      <c r="O395" s="27">
        <v>140</v>
      </c>
      <c r="P395" s="27">
        <v>70</v>
      </c>
      <c r="Q395" s="1" t="s">
        <v>1161</v>
      </c>
      <c r="R395" s="2" t="s">
        <v>519</v>
      </c>
      <c r="S395" s="2" t="s">
        <v>520</v>
      </c>
      <c r="T395" s="45" t="s">
        <v>605</v>
      </c>
      <c r="U395" s="4" t="s">
        <v>639</v>
      </c>
      <c r="V395" s="3"/>
      <c r="W395" s="3"/>
      <c r="Y395" s="1"/>
    </row>
    <row r="396" spans="1:25" ht="13.15" customHeight="1">
      <c r="A396" s="56">
        <f>SUBTOTAL(3,$B$16:B396)</f>
        <v>381</v>
      </c>
      <c r="B396" s="8">
        <v>696244402672</v>
      </c>
      <c r="C396" s="1" t="s">
        <v>373</v>
      </c>
      <c r="D396" s="1" t="s">
        <v>374</v>
      </c>
      <c r="E396" s="7">
        <v>100</v>
      </c>
      <c r="F396" s="44"/>
      <c r="G396" s="3">
        <v>20.7</v>
      </c>
      <c r="H396" s="3">
        <f t="shared" si="20"/>
        <v>0</v>
      </c>
      <c r="I396" s="2" t="s">
        <v>1361</v>
      </c>
      <c r="J396" s="52" t="s">
        <v>0</v>
      </c>
      <c r="K396" s="5">
        <v>1.0246862299999999</v>
      </c>
      <c r="L396" s="9"/>
      <c r="M396" s="61"/>
      <c r="N396" s="9"/>
      <c r="O396" s="9"/>
      <c r="P396" s="9"/>
      <c r="Q396" s="9"/>
      <c r="R396" s="9"/>
      <c r="S396" s="54"/>
      <c r="T396" s="54"/>
      <c r="U396" s="54"/>
      <c r="V396" s="3"/>
      <c r="W396" s="3"/>
      <c r="Y396" s="1"/>
    </row>
    <row r="397" spans="1:25" ht="13.15" customHeight="1">
      <c r="A397" s="56">
        <f>SUBTOTAL(3,$B$16:B397)</f>
        <v>382</v>
      </c>
      <c r="B397" s="8">
        <v>696244402696</v>
      </c>
      <c r="C397" s="1" t="s">
        <v>375</v>
      </c>
      <c r="D397" s="1" t="s">
        <v>1234</v>
      </c>
      <c r="E397" s="7">
        <v>390</v>
      </c>
      <c r="F397" s="44"/>
      <c r="G397" s="3">
        <v>71.290000000000006</v>
      </c>
      <c r="H397" s="3">
        <f t="shared" si="20"/>
        <v>0</v>
      </c>
      <c r="I397" s="2" t="s">
        <v>1361</v>
      </c>
      <c r="J397" s="52" t="s">
        <v>0</v>
      </c>
      <c r="K397" s="5">
        <v>3.4349762969999995</v>
      </c>
      <c r="L397" s="4" t="s">
        <v>518</v>
      </c>
      <c r="N397" s="1"/>
      <c r="O397" s="27">
        <v>36</v>
      </c>
      <c r="P397" s="27"/>
      <c r="Q397" s="1" t="s">
        <v>309</v>
      </c>
      <c r="R397" s="2" t="s">
        <v>519</v>
      </c>
      <c r="S397" s="2" t="s">
        <v>520</v>
      </c>
      <c r="T397" s="45" t="s">
        <v>603</v>
      </c>
      <c r="U397" s="4" t="s">
        <v>639</v>
      </c>
      <c r="V397" s="3"/>
      <c r="W397" s="3"/>
      <c r="Y397" s="1"/>
    </row>
    <row r="398" spans="1:25" ht="13.15" customHeight="1">
      <c r="A398" s="56">
        <f>SUBTOTAL(3,$B$16:B398)</f>
        <v>383</v>
      </c>
      <c r="B398" s="8">
        <v>696244402719</v>
      </c>
      <c r="C398" s="1" t="s">
        <v>376</v>
      </c>
      <c r="D398" s="1" t="s">
        <v>377</v>
      </c>
      <c r="E398" s="7">
        <v>3000</v>
      </c>
      <c r="F398" s="44"/>
      <c r="G398" s="3">
        <v>523.83000000000004</v>
      </c>
      <c r="H398" s="3">
        <f t="shared" si="20"/>
        <v>0</v>
      </c>
      <c r="I398" s="2" t="s">
        <v>1361</v>
      </c>
      <c r="J398" s="52" t="s">
        <v>0</v>
      </c>
      <c r="K398" s="5">
        <v>24.655753899999997</v>
      </c>
      <c r="L398" s="4" t="s">
        <v>522</v>
      </c>
      <c r="M398" s="52">
        <v>6</v>
      </c>
      <c r="N398" s="4" t="s">
        <v>523</v>
      </c>
      <c r="O398" s="27">
        <v>864</v>
      </c>
      <c r="P398" s="27">
        <f>O398/M398</f>
        <v>144</v>
      </c>
      <c r="Q398" s="1" t="s">
        <v>310</v>
      </c>
      <c r="R398" s="2" t="s">
        <v>519</v>
      </c>
      <c r="S398" s="2" t="s">
        <v>520</v>
      </c>
      <c r="T398" s="45" t="s">
        <v>603</v>
      </c>
      <c r="U398" s="4" t="s">
        <v>639</v>
      </c>
      <c r="V398" s="3"/>
      <c r="W398" s="3"/>
      <c r="Y398" s="1"/>
    </row>
    <row r="399" spans="1:25" ht="13.15" customHeight="1">
      <c r="A399" s="56">
        <f>SUBTOTAL(3,$B$16:B399)</f>
        <v>384</v>
      </c>
      <c r="B399" s="8">
        <v>696244402733</v>
      </c>
      <c r="C399" s="1" t="s">
        <v>378</v>
      </c>
      <c r="D399" s="1" t="s">
        <v>379</v>
      </c>
      <c r="E399" s="7">
        <v>100</v>
      </c>
      <c r="F399" s="44"/>
      <c r="G399" s="3">
        <v>22.8</v>
      </c>
      <c r="H399" s="3">
        <f t="shared" si="20"/>
        <v>0</v>
      </c>
      <c r="I399" s="2" t="s">
        <v>1361</v>
      </c>
      <c r="J399" s="52" t="s">
        <v>0</v>
      </c>
      <c r="K399" s="5">
        <v>1.09082513</v>
      </c>
      <c r="L399" s="4" t="s">
        <v>524</v>
      </c>
      <c r="M399" s="52">
        <v>2</v>
      </c>
      <c r="N399" s="4" t="s">
        <v>525</v>
      </c>
      <c r="O399" s="27">
        <v>140</v>
      </c>
      <c r="P399" s="27">
        <f>O399/M399</f>
        <v>70</v>
      </c>
      <c r="Q399" s="1" t="s">
        <v>1161</v>
      </c>
      <c r="R399" s="2" t="s">
        <v>519</v>
      </c>
      <c r="S399" s="2" t="s">
        <v>520</v>
      </c>
      <c r="T399" s="45" t="s">
        <v>603</v>
      </c>
      <c r="U399" s="4" t="s">
        <v>639</v>
      </c>
      <c r="V399" s="3"/>
      <c r="W399" s="3"/>
      <c r="Y399" s="1"/>
    </row>
    <row r="400" spans="1:25" ht="14.45" customHeight="1">
      <c r="A400" s="56">
        <f>SUBTOTAL(3,$B$16:B400)</f>
        <v>385</v>
      </c>
      <c r="B400" s="8">
        <v>696244402757</v>
      </c>
      <c r="C400" s="1" t="s">
        <v>380</v>
      </c>
      <c r="D400" s="1" t="s">
        <v>1235</v>
      </c>
      <c r="E400" s="7">
        <v>350</v>
      </c>
      <c r="F400" s="44"/>
      <c r="G400" s="3">
        <v>71.290000000000006</v>
      </c>
      <c r="H400" s="3">
        <f t="shared" si="20"/>
        <v>0</v>
      </c>
      <c r="I400" s="2" t="s">
        <v>1361</v>
      </c>
      <c r="J400" s="52" t="s">
        <v>0</v>
      </c>
      <c r="K400" s="5">
        <v>3.3833879549999999</v>
      </c>
      <c r="L400" s="4" t="s">
        <v>518</v>
      </c>
      <c r="N400" s="1"/>
      <c r="O400" s="27">
        <v>36</v>
      </c>
      <c r="P400" s="27"/>
      <c r="Q400" s="1" t="s">
        <v>313</v>
      </c>
      <c r="R400" s="2" t="s">
        <v>567</v>
      </c>
      <c r="S400" s="2" t="s">
        <v>520</v>
      </c>
      <c r="T400" s="45" t="s">
        <v>605</v>
      </c>
      <c r="U400" s="4" t="s">
        <v>639</v>
      </c>
      <c r="V400" s="3"/>
      <c r="W400" s="3"/>
      <c r="Y400" s="1"/>
    </row>
    <row r="401" spans="1:25">
      <c r="A401" s="56">
        <f>SUBTOTAL(3,$B$16:B401)</f>
        <v>386</v>
      </c>
      <c r="B401" s="8">
        <v>696244402832</v>
      </c>
      <c r="C401" s="1" t="s">
        <v>381</v>
      </c>
      <c r="D401" s="1" t="s">
        <v>382</v>
      </c>
      <c r="E401" s="7">
        <v>2000</v>
      </c>
      <c r="F401" s="44"/>
      <c r="G401" s="3">
        <v>393.59</v>
      </c>
      <c r="H401" s="3">
        <f t="shared" si="20"/>
        <v>0</v>
      </c>
      <c r="I401" s="2" t="s">
        <v>1361</v>
      </c>
      <c r="J401" s="52" t="s">
        <v>0</v>
      </c>
      <c r="K401" s="5">
        <v>18.9898548</v>
      </c>
      <c r="L401" s="4" t="s">
        <v>522</v>
      </c>
      <c r="M401" s="52">
        <v>6</v>
      </c>
      <c r="N401" s="4" t="s">
        <v>523</v>
      </c>
      <c r="O401" s="27">
        <v>864</v>
      </c>
      <c r="P401" s="27">
        <v>144</v>
      </c>
      <c r="Q401" s="1" t="s">
        <v>310</v>
      </c>
      <c r="R401" s="2" t="s">
        <v>567</v>
      </c>
      <c r="S401" s="2" t="s">
        <v>520</v>
      </c>
      <c r="T401" s="45" t="s">
        <v>605</v>
      </c>
      <c r="U401" s="4" t="s">
        <v>639</v>
      </c>
      <c r="V401" s="3"/>
      <c r="W401" s="3"/>
      <c r="Y401" s="1"/>
    </row>
    <row r="402" spans="1:25" ht="13.15" customHeight="1">
      <c r="A402" s="56">
        <f>SUBTOTAL(3,$B$16:B402)</f>
        <v>387</v>
      </c>
      <c r="B402" s="8">
        <v>696244402856</v>
      </c>
      <c r="C402" s="1" t="s">
        <v>383</v>
      </c>
      <c r="D402" s="1" t="s">
        <v>384</v>
      </c>
      <c r="E402" s="7">
        <v>100</v>
      </c>
      <c r="F402" s="44"/>
      <c r="G402" s="3">
        <v>25.27</v>
      </c>
      <c r="H402" s="3">
        <f t="shared" si="20"/>
        <v>0</v>
      </c>
      <c r="I402" s="2" t="s">
        <v>1361</v>
      </c>
      <c r="J402" s="52" t="s">
        <v>0</v>
      </c>
      <c r="K402" s="5">
        <v>1.1944427399999999</v>
      </c>
      <c r="L402" s="4" t="s">
        <v>524</v>
      </c>
      <c r="M402" s="52">
        <v>2</v>
      </c>
      <c r="N402" s="4" t="s">
        <v>525</v>
      </c>
      <c r="O402" s="27">
        <v>140</v>
      </c>
      <c r="P402" s="27">
        <v>70</v>
      </c>
      <c r="Q402" s="1" t="s">
        <v>1161</v>
      </c>
      <c r="R402" s="2" t="s">
        <v>567</v>
      </c>
      <c r="S402" s="2" t="s">
        <v>520</v>
      </c>
      <c r="T402" s="45" t="s">
        <v>605</v>
      </c>
      <c r="U402" s="4" t="s">
        <v>639</v>
      </c>
      <c r="V402" s="3"/>
      <c r="W402" s="3"/>
      <c r="Y402" s="1"/>
    </row>
    <row r="403" spans="1:25" ht="13.15" customHeight="1">
      <c r="A403" s="56">
        <f>SUBTOTAL(3,$B$16:B403)</f>
        <v>388</v>
      </c>
      <c r="B403" s="8">
        <v>696244402870</v>
      </c>
      <c r="C403" s="1" t="s">
        <v>385</v>
      </c>
      <c r="D403" s="1" t="s">
        <v>1236</v>
      </c>
      <c r="E403" s="7">
        <v>290</v>
      </c>
      <c r="F403" s="44"/>
      <c r="G403" s="3">
        <v>62.96</v>
      </c>
      <c r="H403" s="3">
        <f t="shared" si="20"/>
        <v>0</v>
      </c>
      <c r="I403" s="2" t="s">
        <v>1361</v>
      </c>
      <c r="J403" s="52" t="s">
        <v>0</v>
      </c>
      <c r="K403" s="5">
        <v>3.2195839460000002</v>
      </c>
      <c r="L403" s="39"/>
      <c r="M403" s="60"/>
      <c r="N403" s="39"/>
      <c r="O403" s="42"/>
      <c r="P403" s="42"/>
      <c r="Q403" s="42"/>
      <c r="R403" s="42"/>
      <c r="S403" s="42"/>
      <c r="T403" s="42"/>
      <c r="U403" s="43"/>
      <c r="V403" s="3"/>
      <c r="W403" s="3"/>
      <c r="Y403" s="1"/>
    </row>
    <row r="404" spans="1:25" ht="14.45" customHeight="1">
      <c r="A404" s="56">
        <f>SUBTOTAL(3,$B$16:B404)</f>
        <v>389</v>
      </c>
      <c r="B404" s="11" t="s">
        <v>1058</v>
      </c>
      <c r="C404" s="9"/>
      <c r="D404" s="9"/>
      <c r="E404" s="10"/>
      <c r="F404" s="9"/>
      <c r="G404" s="9"/>
      <c r="H404" s="53"/>
      <c r="I404" s="58" t="s">
        <v>1358</v>
      </c>
      <c r="J404" s="197"/>
      <c r="K404" s="43"/>
      <c r="L404" s="4" t="s">
        <v>518</v>
      </c>
      <c r="N404" s="1"/>
      <c r="O404" s="27">
        <v>36</v>
      </c>
      <c r="P404" s="27"/>
      <c r="Q404" s="1" t="s">
        <v>309</v>
      </c>
      <c r="R404" s="2" t="s">
        <v>519</v>
      </c>
      <c r="S404" s="2" t="s">
        <v>520</v>
      </c>
      <c r="T404" s="45" t="s">
        <v>526</v>
      </c>
      <c r="U404" s="4" t="s">
        <v>635</v>
      </c>
      <c r="V404" s="3"/>
      <c r="W404" s="3"/>
      <c r="Y404" s="1"/>
    </row>
    <row r="405" spans="1:25">
      <c r="A405" s="56">
        <f>SUBTOTAL(3,$B$16:B405)</f>
        <v>390</v>
      </c>
      <c r="B405" s="8">
        <v>696244402955</v>
      </c>
      <c r="C405" s="1" t="s">
        <v>657</v>
      </c>
      <c r="D405" s="1" t="s">
        <v>658</v>
      </c>
      <c r="E405" s="7">
        <v>3500</v>
      </c>
      <c r="F405" s="6"/>
      <c r="G405" s="3">
        <v>1427.0550000000001</v>
      </c>
      <c r="H405" s="3">
        <f t="shared" ref="H405:H410" si="21">(ROUND(G405*(1-$E$5)*(1-$G$5)*(1-$H$5),2)*F405)</f>
        <v>0</v>
      </c>
      <c r="I405" s="2" t="s">
        <v>1361</v>
      </c>
      <c r="J405" s="52" t="s">
        <v>0</v>
      </c>
      <c r="K405" s="5">
        <v>26.904476499999998</v>
      </c>
      <c r="L405" s="4" t="s">
        <v>522</v>
      </c>
      <c r="M405" s="52">
        <v>6</v>
      </c>
      <c r="N405" s="4" t="s">
        <v>523</v>
      </c>
      <c r="O405" s="27">
        <v>864</v>
      </c>
      <c r="P405" s="27">
        <v>144</v>
      </c>
      <c r="Q405" s="1" t="s">
        <v>310</v>
      </c>
      <c r="R405" s="2" t="s">
        <v>519</v>
      </c>
      <c r="S405" s="2" t="s">
        <v>520</v>
      </c>
      <c r="T405" s="45" t="s">
        <v>526</v>
      </c>
      <c r="U405" s="4" t="s">
        <v>635</v>
      </c>
      <c r="V405" s="3"/>
      <c r="W405" s="3"/>
      <c r="Y405" s="1"/>
    </row>
    <row r="406" spans="1:25" ht="13.15" customHeight="1">
      <c r="A406" s="56">
        <f>SUBTOTAL(3,$B$16:B406)</f>
        <v>391</v>
      </c>
      <c r="B406" s="8">
        <v>696244402979</v>
      </c>
      <c r="C406" s="1" t="s">
        <v>659</v>
      </c>
      <c r="D406" s="1" t="s">
        <v>660</v>
      </c>
      <c r="E406" s="7">
        <v>100</v>
      </c>
      <c r="F406" s="6"/>
      <c r="G406" s="3">
        <v>50.966999999999999</v>
      </c>
      <c r="H406" s="3">
        <f t="shared" si="21"/>
        <v>0</v>
      </c>
      <c r="I406" s="2" t="s">
        <v>1361</v>
      </c>
      <c r="J406" s="52" t="s">
        <v>0</v>
      </c>
      <c r="K406" s="5">
        <v>1.0445279000000001</v>
      </c>
      <c r="L406" s="4" t="s">
        <v>524</v>
      </c>
      <c r="M406" s="52">
        <v>2</v>
      </c>
      <c r="N406" s="4" t="s">
        <v>525</v>
      </c>
      <c r="O406" s="27">
        <v>140</v>
      </c>
      <c r="P406" s="27">
        <v>70</v>
      </c>
      <c r="Q406" s="1" t="s">
        <v>1161</v>
      </c>
      <c r="R406" s="2" t="s">
        <v>519</v>
      </c>
      <c r="S406" s="2" t="s">
        <v>520</v>
      </c>
      <c r="T406" s="45" t="s">
        <v>526</v>
      </c>
      <c r="U406" s="4" t="s">
        <v>635</v>
      </c>
      <c r="V406" s="3"/>
      <c r="W406" s="3"/>
      <c r="Y406" s="1"/>
    </row>
    <row r="407" spans="1:25" ht="14.45" customHeight="1">
      <c r="A407" s="56">
        <f>SUBTOTAL(3,$B$16:B407)</f>
        <v>392</v>
      </c>
      <c r="B407" s="8">
        <v>696244402993</v>
      </c>
      <c r="C407" s="1" t="s">
        <v>661</v>
      </c>
      <c r="D407" s="1" t="s">
        <v>1237</v>
      </c>
      <c r="E407" s="7">
        <v>386</v>
      </c>
      <c r="F407" s="6"/>
      <c r="G407" s="3">
        <v>169.95300000000003</v>
      </c>
      <c r="H407" s="3">
        <f t="shared" si="21"/>
        <v>0</v>
      </c>
      <c r="I407" s="2" t="s">
        <v>1361</v>
      </c>
      <c r="J407" s="52" t="s">
        <v>0</v>
      </c>
      <c r="K407" s="5">
        <v>3.4832576939999997</v>
      </c>
      <c r="L407" s="4" t="s">
        <v>518</v>
      </c>
      <c r="N407" s="1"/>
      <c r="O407" s="27">
        <v>36</v>
      </c>
      <c r="P407" s="27"/>
      <c r="Q407" s="1" t="s">
        <v>309</v>
      </c>
      <c r="R407" s="2" t="s">
        <v>519</v>
      </c>
      <c r="S407" s="2" t="s">
        <v>520</v>
      </c>
      <c r="T407" s="45" t="s">
        <v>526</v>
      </c>
      <c r="U407" s="4" t="s">
        <v>635</v>
      </c>
      <c r="V407" s="3"/>
      <c r="W407" s="3"/>
      <c r="Y407" s="1"/>
    </row>
    <row r="408" spans="1:25">
      <c r="A408" s="56">
        <f>SUBTOTAL(3,$B$16:B408)</f>
        <v>393</v>
      </c>
      <c r="B408" s="8">
        <v>696244403075</v>
      </c>
      <c r="C408" s="1" t="s">
        <v>699</v>
      </c>
      <c r="D408" s="1" t="s">
        <v>702</v>
      </c>
      <c r="E408" s="7">
        <v>2000</v>
      </c>
      <c r="F408" s="44"/>
      <c r="G408" s="3">
        <v>1000.419</v>
      </c>
      <c r="H408" s="3">
        <f t="shared" si="21"/>
        <v>0</v>
      </c>
      <c r="I408" s="2" t="s">
        <v>1361</v>
      </c>
      <c r="J408" s="52" t="s">
        <v>0</v>
      </c>
      <c r="K408" s="5">
        <v>21.150392199999999</v>
      </c>
      <c r="L408" s="4" t="s">
        <v>522</v>
      </c>
      <c r="M408" s="52">
        <v>6</v>
      </c>
      <c r="N408" s="4" t="s">
        <v>523</v>
      </c>
      <c r="O408" s="27">
        <v>864</v>
      </c>
      <c r="P408" s="27">
        <v>144</v>
      </c>
      <c r="Q408" s="1" t="s">
        <v>310</v>
      </c>
      <c r="R408" s="2" t="s">
        <v>519</v>
      </c>
      <c r="S408" s="2" t="s">
        <v>520</v>
      </c>
      <c r="T408" s="45" t="s">
        <v>526</v>
      </c>
      <c r="U408" s="4" t="s">
        <v>635</v>
      </c>
      <c r="V408" s="3"/>
      <c r="W408" s="3"/>
      <c r="Y408" s="1"/>
    </row>
    <row r="409" spans="1:25" ht="13.15" customHeight="1">
      <c r="A409" s="56">
        <f>SUBTOTAL(3,$B$16:B409)</f>
        <v>394</v>
      </c>
      <c r="B409" s="8">
        <v>696244403099</v>
      </c>
      <c r="C409" s="1" t="s">
        <v>700</v>
      </c>
      <c r="D409" s="1" t="s">
        <v>703</v>
      </c>
      <c r="E409" s="7">
        <v>100</v>
      </c>
      <c r="F409" s="44"/>
      <c r="G409" s="3">
        <v>62.538000000000004</v>
      </c>
      <c r="H409" s="3">
        <f t="shared" si="21"/>
        <v>0</v>
      </c>
      <c r="I409" s="2" t="s">
        <v>1361</v>
      </c>
      <c r="J409" s="52" t="s">
        <v>0</v>
      </c>
      <c r="K409" s="5">
        <v>1.3024696099999999</v>
      </c>
      <c r="L409" s="4" t="s">
        <v>524</v>
      </c>
      <c r="M409" s="52">
        <v>2</v>
      </c>
      <c r="N409" s="4" t="s">
        <v>525</v>
      </c>
      <c r="O409" s="27">
        <v>140</v>
      </c>
      <c r="P409" s="27">
        <v>70</v>
      </c>
      <c r="Q409" s="1" t="s">
        <v>1161</v>
      </c>
      <c r="R409" s="2" t="s">
        <v>519</v>
      </c>
      <c r="S409" s="2" t="s">
        <v>520</v>
      </c>
      <c r="T409" s="45" t="s">
        <v>526</v>
      </c>
      <c r="U409" s="4" t="s">
        <v>635</v>
      </c>
      <c r="V409" s="3"/>
      <c r="W409" s="3"/>
      <c r="Y409" s="1"/>
    </row>
    <row r="410" spans="1:25" ht="14.45" customHeight="1">
      <c r="A410" s="56">
        <f>SUBTOTAL(3,$B$16:B410)</f>
        <v>395</v>
      </c>
      <c r="B410" s="8">
        <v>696244403112</v>
      </c>
      <c r="C410" s="1" t="s">
        <v>701</v>
      </c>
      <c r="D410" s="1" t="s">
        <v>1238</v>
      </c>
      <c r="E410" s="7">
        <v>300</v>
      </c>
      <c r="F410" s="44"/>
      <c r="G410" s="3">
        <v>169.95300000000003</v>
      </c>
      <c r="H410" s="3">
        <f t="shared" si="21"/>
        <v>0</v>
      </c>
      <c r="I410" s="2" t="s">
        <v>1361</v>
      </c>
      <c r="J410" s="52" t="s">
        <v>0</v>
      </c>
      <c r="K410" s="5">
        <v>3.6314088299999998</v>
      </c>
      <c r="L410" s="4" t="s">
        <v>518</v>
      </c>
      <c r="N410" s="1"/>
      <c r="O410" s="27">
        <v>36</v>
      </c>
      <c r="P410" s="27"/>
      <c r="Q410" s="1" t="s">
        <v>309</v>
      </c>
      <c r="R410" s="2" t="s">
        <v>519</v>
      </c>
      <c r="S410" s="2" t="s">
        <v>520</v>
      </c>
      <c r="T410" s="45" t="s">
        <v>527</v>
      </c>
      <c r="U410" s="4" t="s">
        <v>635</v>
      </c>
      <c r="V410" s="3"/>
      <c r="W410" s="3"/>
      <c r="Y410" s="1"/>
    </row>
    <row r="411" spans="1:25">
      <c r="A411" s="56">
        <f>SUBTOTAL(3,$B$16:B411)</f>
        <v>396</v>
      </c>
      <c r="B411" s="47" t="s">
        <v>89</v>
      </c>
      <c r="C411" s="39"/>
      <c r="D411" s="39"/>
      <c r="E411" s="48"/>
      <c r="F411" s="39"/>
      <c r="G411" s="39"/>
      <c r="H411" s="40"/>
      <c r="I411" s="58" t="s">
        <v>1358</v>
      </c>
      <c r="J411" s="195"/>
      <c r="K411" s="43"/>
      <c r="L411" s="4" t="s">
        <v>522</v>
      </c>
      <c r="M411" s="52">
        <v>6</v>
      </c>
      <c r="N411" s="4" t="s">
        <v>523</v>
      </c>
      <c r="O411" s="27">
        <v>864</v>
      </c>
      <c r="P411" s="27">
        <v>144</v>
      </c>
      <c r="Q411" s="1" t="s">
        <v>310</v>
      </c>
      <c r="R411" s="2" t="s">
        <v>519</v>
      </c>
      <c r="S411" s="2" t="s">
        <v>520</v>
      </c>
      <c r="T411" s="45" t="s">
        <v>527</v>
      </c>
      <c r="U411" s="4" t="s">
        <v>635</v>
      </c>
      <c r="V411" s="3"/>
      <c r="W411" s="3"/>
      <c r="Y411" s="1"/>
    </row>
    <row r="412" spans="1:25" ht="13.15" customHeight="1">
      <c r="A412" s="56">
        <f>SUBTOTAL(3,$B$16:B412)</f>
        <v>397</v>
      </c>
      <c r="B412" s="8">
        <v>696244301630</v>
      </c>
      <c r="C412" s="1" t="s">
        <v>1063</v>
      </c>
      <c r="D412" s="1" t="s">
        <v>1061</v>
      </c>
      <c r="E412" s="7">
        <v>5000</v>
      </c>
      <c r="F412" s="44"/>
      <c r="G412" s="3">
        <v>511.57</v>
      </c>
      <c r="H412" s="3">
        <f t="shared" ref="H412:H441" si="22">(ROUND(G412*(1-$E$5)*(1-$G$5)*(1-$H$5),2)*F412)</f>
        <v>0</v>
      </c>
      <c r="I412" s="2" t="s">
        <v>1356</v>
      </c>
      <c r="J412" s="52" t="s">
        <v>0</v>
      </c>
      <c r="K412" s="5">
        <v>23.4410689089</v>
      </c>
      <c r="L412" s="4" t="s">
        <v>524</v>
      </c>
      <c r="M412" s="52">
        <v>2</v>
      </c>
      <c r="N412" s="4" t="s">
        <v>525</v>
      </c>
      <c r="O412" s="27">
        <v>140</v>
      </c>
      <c r="P412" s="27">
        <v>70</v>
      </c>
      <c r="Q412" s="1" t="s">
        <v>1161</v>
      </c>
      <c r="R412" s="2" t="s">
        <v>519</v>
      </c>
      <c r="S412" s="2" t="s">
        <v>520</v>
      </c>
      <c r="T412" s="45" t="s">
        <v>527</v>
      </c>
      <c r="U412" s="4" t="s">
        <v>635</v>
      </c>
      <c r="V412" s="3"/>
      <c r="W412" s="3"/>
      <c r="Y412" s="1"/>
    </row>
    <row r="413" spans="1:25" ht="14.45" customHeight="1">
      <c r="A413" s="56">
        <f>SUBTOTAL(3,$B$16:B413)</f>
        <v>398</v>
      </c>
      <c r="B413" s="8">
        <v>696244301654</v>
      </c>
      <c r="C413" s="1" t="s">
        <v>1064</v>
      </c>
      <c r="D413" s="1" t="s">
        <v>1062</v>
      </c>
      <c r="E413" s="7">
        <v>100</v>
      </c>
      <c r="F413" s="44"/>
      <c r="G413" s="3">
        <v>14.07</v>
      </c>
      <c r="H413" s="3">
        <f t="shared" si="22"/>
        <v>0</v>
      </c>
      <c r="I413" s="2" t="s">
        <v>1356</v>
      </c>
      <c r="J413" s="52" t="s">
        <v>0</v>
      </c>
      <c r="K413" s="5">
        <v>0.75700137817800006</v>
      </c>
      <c r="L413" s="4" t="s">
        <v>518</v>
      </c>
      <c r="N413" s="1"/>
      <c r="O413" s="27">
        <v>36</v>
      </c>
      <c r="P413" s="27"/>
      <c r="Q413" s="1" t="s">
        <v>309</v>
      </c>
      <c r="R413" s="2" t="s">
        <v>519</v>
      </c>
      <c r="S413" s="2" t="s">
        <v>520</v>
      </c>
      <c r="T413" s="45" t="s">
        <v>568</v>
      </c>
      <c r="U413" s="4" t="s">
        <v>635</v>
      </c>
      <c r="V413" s="3"/>
      <c r="W413" s="3"/>
      <c r="Y413" s="1"/>
    </row>
    <row r="414" spans="1:25" ht="13.15" customHeight="1">
      <c r="A414" s="56">
        <f>SUBTOTAL(3,$B$16:B414)</f>
        <v>399</v>
      </c>
      <c r="B414" s="8">
        <v>696244301678</v>
      </c>
      <c r="C414" s="1" t="s">
        <v>1065</v>
      </c>
      <c r="D414" s="1" t="s">
        <v>1239</v>
      </c>
      <c r="E414" s="7">
        <v>890</v>
      </c>
      <c r="F414" s="44"/>
      <c r="G414" s="3">
        <v>97.9</v>
      </c>
      <c r="H414" s="3">
        <f t="shared" si="22"/>
        <v>0</v>
      </c>
      <c r="I414" s="2" t="s">
        <v>1356</v>
      </c>
      <c r="J414" s="52" t="s">
        <v>0</v>
      </c>
      <c r="K414" s="5">
        <v>4.5910122657842001</v>
      </c>
      <c r="L414" s="4" t="s">
        <v>533</v>
      </c>
      <c r="M414" s="52">
        <v>6</v>
      </c>
      <c r="N414" s="4" t="s">
        <v>534</v>
      </c>
      <c r="O414" s="27">
        <v>648</v>
      </c>
      <c r="P414" s="27">
        <v>108</v>
      </c>
      <c r="Q414" s="1" t="s">
        <v>311</v>
      </c>
      <c r="R414" s="2" t="s">
        <v>519</v>
      </c>
      <c r="S414" s="2" t="s">
        <v>520</v>
      </c>
      <c r="T414" s="45" t="s">
        <v>568</v>
      </c>
      <c r="U414" s="4" t="s">
        <v>635</v>
      </c>
      <c r="V414" s="3"/>
      <c r="W414" s="3"/>
      <c r="Y414" s="1"/>
    </row>
    <row r="415" spans="1:25" ht="13.15" customHeight="1">
      <c r="A415" s="56">
        <f>SUBTOTAL(3,$B$16:B415)</f>
        <v>400</v>
      </c>
      <c r="B415" s="8">
        <v>696244300008</v>
      </c>
      <c r="C415" s="1" t="s">
        <v>88</v>
      </c>
      <c r="D415" s="1" t="s">
        <v>852</v>
      </c>
      <c r="E415" s="7">
        <v>4000</v>
      </c>
      <c r="F415" s="44"/>
      <c r="G415" s="3">
        <v>350.1354</v>
      </c>
      <c r="H415" s="3">
        <f t="shared" si="22"/>
        <v>0</v>
      </c>
      <c r="I415" s="2" t="s">
        <v>1356</v>
      </c>
      <c r="J415" s="52" t="s">
        <v>0</v>
      </c>
      <c r="K415" s="5">
        <v>22.0763368</v>
      </c>
      <c r="L415" s="4" t="s">
        <v>524</v>
      </c>
      <c r="M415" s="52">
        <v>2</v>
      </c>
      <c r="N415" s="4" t="s">
        <v>525</v>
      </c>
      <c r="O415" s="27">
        <v>140</v>
      </c>
      <c r="P415" s="27">
        <v>70</v>
      </c>
      <c r="Q415" s="1" t="s">
        <v>1161</v>
      </c>
      <c r="R415" s="2" t="s">
        <v>519</v>
      </c>
      <c r="S415" s="2" t="s">
        <v>520</v>
      </c>
      <c r="T415" s="45" t="s">
        <v>568</v>
      </c>
      <c r="U415" s="4" t="s">
        <v>635</v>
      </c>
      <c r="V415" s="3"/>
      <c r="W415" s="3"/>
      <c r="Y415" s="1"/>
    </row>
    <row r="416" spans="1:25" ht="14.45" customHeight="1">
      <c r="A416" s="56">
        <f>SUBTOTAL(3,$B$16:B416)</f>
        <v>401</v>
      </c>
      <c r="B416" s="8">
        <v>696244300084</v>
      </c>
      <c r="C416" s="1" t="s">
        <v>87</v>
      </c>
      <c r="D416" s="1" t="s">
        <v>853</v>
      </c>
      <c r="E416" s="7">
        <v>100</v>
      </c>
      <c r="F416" s="44"/>
      <c r="G416" s="3">
        <v>10.944600000000001</v>
      </c>
      <c r="H416" s="3">
        <f t="shared" si="22"/>
        <v>0</v>
      </c>
      <c r="I416" s="2" t="s">
        <v>1356</v>
      </c>
      <c r="J416" s="52" t="s">
        <v>0</v>
      </c>
      <c r="K416" s="5">
        <v>0.83288341999999993</v>
      </c>
      <c r="L416" s="4" t="s">
        <v>518</v>
      </c>
      <c r="N416" s="1"/>
      <c r="O416" s="27">
        <v>36</v>
      </c>
      <c r="P416" s="27"/>
      <c r="Q416" s="1" t="s">
        <v>309</v>
      </c>
      <c r="R416" s="2" t="s">
        <v>519</v>
      </c>
      <c r="S416" s="2" t="s">
        <v>520</v>
      </c>
      <c r="T416" s="45" t="s">
        <v>528</v>
      </c>
      <c r="U416" s="4" t="s">
        <v>635</v>
      </c>
      <c r="V416" s="3"/>
      <c r="W416" s="3"/>
      <c r="Y416" s="1"/>
    </row>
    <row r="417" spans="1:25" ht="13.15" customHeight="1">
      <c r="A417" s="56">
        <f>SUBTOTAL(3,$B$16:B417)</f>
        <v>402</v>
      </c>
      <c r="B417" s="8">
        <v>696244300046</v>
      </c>
      <c r="C417" s="1" t="s">
        <v>86</v>
      </c>
      <c r="D417" s="1" t="s">
        <v>1240</v>
      </c>
      <c r="E417" s="7">
        <v>800</v>
      </c>
      <c r="F417" s="44"/>
      <c r="G417" s="3">
        <v>72.715800000000002</v>
      </c>
      <c r="H417" s="3">
        <f t="shared" si="22"/>
        <v>0</v>
      </c>
      <c r="I417" s="2" t="s">
        <v>1356</v>
      </c>
      <c r="J417" s="52" t="s">
        <v>0</v>
      </c>
      <c r="K417" s="5">
        <v>4.8020673599999997</v>
      </c>
      <c r="L417" s="4" t="s">
        <v>533</v>
      </c>
      <c r="M417" s="52">
        <v>6</v>
      </c>
      <c r="N417" s="4" t="s">
        <v>534</v>
      </c>
      <c r="O417" s="27">
        <v>648</v>
      </c>
      <c r="P417" s="27">
        <v>108</v>
      </c>
      <c r="Q417" s="1" t="s">
        <v>311</v>
      </c>
      <c r="R417" s="2" t="s">
        <v>519</v>
      </c>
      <c r="S417" s="2" t="s">
        <v>520</v>
      </c>
      <c r="T417" s="45" t="s">
        <v>528</v>
      </c>
      <c r="U417" s="4" t="s">
        <v>635</v>
      </c>
      <c r="V417" s="3"/>
      <c r="W417" s="3"/>
      <c r="Y417" s="1"/>
    </row>
    <row r="418" spans="1:25" ht="13.15" customHeight="1">
      <c r="A418" s="56">
        <f>SUBTOTAL(3,$B$16:B418)</f>
        <v>403</v>
      </c>
      <c r="B418" s="8">
        <v>696244300015</v>
      </c>
      <c r="C418" s="1" t="s">
        <v>85</v>
      </c>
      <c r="D418" s="1" t="s">
        <v>854</v>
      </c>
      <c r="E418" s="7">
        <v>3000</v>
      </c>
      <c r="F418" s="44"/>
      <c r="G418" s="3">
        <v>332.47919999999999</v>
      </c>
      <c r="H418" s="3">
        <f t="shared" si="22"/>
        <v>0</v>
      </c>
      <c r="I418" s="2" t="s">
        <v>1356</v>
      </c>
      <c r="J418" s="52" t="s">
        <v>0</v>
      </c>
      <c r="K418" s="5">
        <v>18.967808499999997</v>
      </c>
      <c r="L418" s="4" t="s">
        <v>524</v>
      </c>
      <c r="M418" s="52">
        <v>2</v>
      </c>
      <c r="N418" s="4" t="s">
        <v>525</v>
      </c>
      <c r="O418" s="27">
        <v>140</v>
      </c>
      <c r="P418" s="27">
        <v>70</v>
      </c>
      <c r="Q418" s="1" t="s">
        <v>1161</v>
      </c>
      <c r="R418" s="2" t="s">
        <v>519</v>
      </c>
      <c r="S418" s="2" t="s">
        <v>520</v>
      </c>
      <c r="T418" s="45" t="s">
        <v>528</v>
      </c>
      <c r="U418" s="4" t="s">
        <v>635</v>
      </c>
      <c r="V418" s="3"/>
      <c r="W418" s="3"/>
      <c r="Y418" s="1"/>
    </row>
    <row r="419" spans="1:25" ht="14.45" customHeight="1">
      <c r="A419" s="56">
        <f>SUBTOTAL(3,$B$16:B419)</f>
        <v>404</v>
      </c>
      <c r="B419" s="8">
        <v>696244300091</v>
      </c>
      <c r="C419" s="1" t="s">
        <v>84</v>
      </c>
      <c r="D419" s="1" t="s">
        <v>855</v>
      </c>
      <c r="E419" s="7">
        <v>100</v>
      </c>
      <c r="F419" s="44"/>
      <c r="G419" s="3">
        <v>13.851599999999999</v>
      </c>
      <c r="H419" s="3">
        <f t="shared" si="22"/>
        <v>0</v>
      </c>
      <c r="I419" s="2" t="s">
        <v>1356</v>
      </c>
      <c r="J419" s="52" t="s">
        <v>0</v>
      </c>
      <c r="K419" s="5">
        <v>0.90122694999999986</v>
      </c>
      <c r="L419" s="4" t="s">
        <v>518</v>
      </c>
      <c r="N419" s="1"/>
      <c r="O419" s="27">
        <v>36</v>
      </c>
      <c r="P419" s="27"/>
      <c r="Q419" s="1" t="s">
        <v>309</v>
      </c>
      <c r="R419" s="2" t="s">
        <v>519</v>
      </c>
      <c r="S419" s="2" t="s">
        <v>520</v>
      </c>
      <c r="T419" s="45" t="s">
        <v>603</v>
      </c>
      <c r="U419" s="4" t="s">
        <v>635</v>
      </c>
      <c r="V419" s="3"/>
      <c r="W419" s="3"/>
      <c r="Y419" s="1"/>
    </row>
    <row r="420" spans="1:25" ht="13.15" customHeight="1">
      <c r="A420" s="56">
        <f>SUBTOTAL(3,$B$16:B420)</f>
        <v>405</v>
      </c>
      <c r="B420" s="8">
        <v>696244300053</v>
      </c>
      <c r="C420" s="1" t="s">
        <v>83</v>
      </c>
      <c r="D420" s="1" t="s">
        <v>1241</v>
      </c>
      <c r="E420" s="7">
        <v>650</v>
      </c>
      <c r="F420" s="44"/>
      <c r="G420" s="3">
        <v>72.715800000000002</v>
      </c>
      <c r="H420" s="3">
        <f t="shared" si="22"/>
        <v>0</v>
      </c>
      <c r="I420" s="2" t="s">
        <v>1356</v>
      </c>
      <c r="J420" s="52" t="s">
        <v>0</v>
      </c>
      <c r="K420" s="5">
        <v>4.4724751749999996</v>
      </c>
      <c r="L420" s="4" t="s">
        <v>533</v>
      </c>
      <c r="M420" s="52">
        <v>6</v>
      </c>
      <c r="N420" s="4" t="s">
        <v>534</v>
      </c>
      <c r="O420" s="27">
        <v>648</v>
      </c>
      <c r="P420" s="27">
        <v>108</v>
      </c>
      <c r="Q420" s="1" t="s">
        <v>311</v>
      </c>
      <c r="R420" s="2" t="s">
        <v>519</v>
      </c>
      <c r="S420" s="2" t="s">
        <v>520</v>
      </c>
      <c r="T420" s="45" t="s">
        <v>603</v>
      </c>
      <c r="U420" s="4" t="s">
        <v>635</v>
      </c>
      <c r="V420" s="3"/>
      <c r="W420" s="3"/>
      <c r="Y420" s="1"/>
    </row>
    <row r="421" spans="1:25" ht="13.15" customHeight="1">
      <c r="A421" s="56">
        <f>SUBTOTAL(3,$B$16:B421)</f>
        <v>406</v>
      </c>
      <c r="B421" s="8">
        <v>696244300251</v>
      </c>
      <c r="C421" s="1" t="s">
        <v>386</v>
      </c>
      <c r="D421" s="1" t="s">
        <v>856</v>
      </c>
      <c r="E421" s="7">
        <v>2000</v>
      </c>
      <c r="F421" s="44"/>
      <c r="G421" s="3">
        <v>313.7724</v>
      </c>
      <c r="H421" s="3">
        <f t="shared" si="22"/>
        <v>0</v>
      </c>
      <c r="I421" s="2" t="s">
        <v>1356</v>
      </c>
      <c r="J421" s="52" t="s">
        <v>0</v>
      </c>
      <c r="K421" s="5">
        <v>14.536502199999997</v>
      </c>
      <c r="L421" s="4" t="s">
        <v>524</v>
      </c>
      <c r="M421" s="52">
        <v>2</v>
      </c>
      <c r="N421" s="4" t="s">
        <v>525</v>
      </c>
      <c r="O421" s="27">
        <v>140</v>
      </c>
      <c r="P421" s="27">
        <v>70</v>
      </c>
      <c r="Q421" s="1" t="s">
        <v>1161</v>
      </c>
      <c r="R421" s="2" t="s">
        <v>519</v>
      </c>
      <c r="S421" s="2" t="s">
        <v>520</v>
      </c>
      <c r="T421" s="45" t="s">
        <v>603</v>
      </c>
      <c r="U421" s="4" t="s">
        <v>635</v>
      </c>
      <c r="V421" s="3"/>
      <c r="W421" s="3"/>
      <c r="Y421" s="1"/>
    </row>
    <row r="422" spans="1:25" ht="14.45" customHeight="1">
      <c r="A422" s="56">
        <f>SUBTOTAL(3,$B$16:B422)</f>
        <v>407</v>
      </c>
      <c r="B422" s="8">
        <v>696244300275</v>
      </c>
      <c r="C422" s="1" t="s">
        <v>387</v>
      </c>
      <c r="D422" s="1" t="s">
        <v>857</v>
      </c>
      <c r="E422" s="7">
        <v>100</v>
      </c>
      <c r="F422" s="44"/>
      <c r="G422" s="3">
        <v>17.156400000000001</v>
      </c>
      <c r="H422" s="3">
        <f t="shared" si="22"/>
        <v>0</v>
      </c>
      <c r="I422" s="2" t="s">
        <v>1356</v>
      </c>
      <c r="J422" s="52" t="s">
        <v>0</v>
      </c>
      <c r="K422" s="5">
        <v>1.0377751100000001</v>
      </c>
      <c r="L422" s="4" t="s">
        <v>518</v>
      </c>
      <c r="N422" s="1"/>
      <c r="O422" s="27">
        <v>36</v>
      </c>
      <c r="P422" s="27"/>
      <c r="Q422" s="1" t="s">
        <v>309</v>
      </c>
      <c r="R422" s="2" t="s">
        <v>519</v>
      </c>
      <c r="S422" s="2" t="s">
        <v>520</v>
      </c>
      <c r="T422" s="45" t="s">
        <v>604</v>
      </c>
      <c r="U422" s="4" t="s">
        <v>635</v>
      </c>
      <c r="V422" s="3"/>
      <c r="W422" s="3"/>
      <c r="Y422" s="1"/>
    </row>
    <row r="423" spans="1:25">
      <c r="A423" s="56">
        <f>SUBTOTAL(3,$B$16:B423)</f>
        <v>408</v>
      </c>
      <c r="B423" s="8">
        <v>696244300299</v>
      </c>
      <c r="C423" s="1" t="s">
        <v>388</v>
      </c>
      <c r="D423" s="1" t="s">
        <v>1242</v>
      </c>
      <c r="E423" s="7">
        <v>505</v>
      </c>
      <c r="F423" s="44"/>
      <c r="G423" s="3">
        <v>72.715800000000002</v>
      </c>
      <c r="H423" s="3">
        <f t="shared" si="22"/>
        <v>0</v>
      </c>
      <c r="I423" s="2" t="s">
        <v>1356</v>
      </c>
      <c r="J423" s="52" t="s">
        <v>0</v>
      </c>
      <c r="K423" s="5">
        <v>3.9816143055</v>
      </c>
      <c r="L423" s="4" t="s">
        <v>533</v>
      </c>
      <c r="M423" s="52">
        <v>6</v>
      </c>
      <c r="N423" s="4" t="s">
        <v>534</v>
      </c>
      <c r="O423" s="27">
        <v>648</v>
      </c>
      <c r="P423" s="27">
        <v>108</v>
      </c>
      <c r="Q423" s="1" t="s">
        <v>311</v>
      </c>
      <c r="R423" s="2" t="s">
        <v>519</v>
      </c>
      <c r="S423" s="2" t="s">
        <v>520</v>
      </c>
      <c r="T423" s="45" t="s">
        <v>604</v>
      </c>
      <c r="U423" s="4" t="s">
        <v>635</v>
      </c>
      <c r="V423" s="3"/>
      <c r="W423" s="3"/>
      <c r="Y423" s="1"/>
    </row>
    <row r="424" spans="1:25" ht="13.15" customHeight="1">
      <c r="A424" s="56">
        <f>SUBTOTAL(3,$B$16:B424)</f>
        <v>409</v>
      </c>
      <c r="B424" s="8">
        <v>696244300312</v>
      </c>
      <c r="C424" s="1" t="s">
        <v>389</v>
      </c>
      <c r="D424" s="1" t="s">
        <v>858</v>
      </c>
      <c r="E424" s="7">
        <v>2000</v>
      </c>
      <c r="F424" s="44"/>
      <c r="G424" s="3">
        <v>329.76600000000002</v>
      </c>
      <c r="H424" s="3">
        <f t="shared" si="22"/>
        <v>0</v>
      </c>
      <c r="I424" s="2" t="s">
        <v>1356</v>
      </c>
      <c r="J424" s="52" t="s">
        <v>0</v>
      </c>
      <c r="K424" s="5">
        <v>15.470383467999998</v>
      </c>
      <c r="L424" s="4" t="s">
        <v>524</v>
      </c>
      <c r="M424" s="52">
        <v>2</v>
      </c>
      <c r="N424" s="4" t="s">
        <v>525</v>
      </c>
      <c r="O424" s="27">
        <v>140</v>
      </c>
      <c r="P424" s="27">
        <v>70</v>
      </c>
      <c r="Q424" s="1" t="s">
        <v>1161</v>
      </c>
      <c r="R424" s="2" t="s">
        <v>519</v>
      </c>
      <c r="S424" s="2" t="s">
        <v>520</v>
      </c>
      <c r="T424" s="45" t="s">
        <v>604</v>
      </c>
      <c r="U424" s="4" t="s">
        <v>635</v>
      </c>
      <c r="V424" s="3"/>
      <c r="W424" s="3"/>
      <c r="Y424" s="1"/>
    </row>
    <row r="425" spans="1:25" ht="14.45" customHeight="1">
      <c r="A425" s="56">
        <f>SUBTOTAL(3,$B$16:B425)</f>
        <v>410</v>
      </c>
      <c r="B425" s="8">
        <v>696244300336</v>
      </c>
      <c r="C425" s="1" t="s">
        <v>390</v>
      </c>
      <c r="D425" s="1" t="s">
        <v>859</v>
      </c>
      <c r="E425" s="7">
        <v>100</v>
      </c>
      <c r="F425" s="44"/>
      <c r="G425" s="3">
        <v>17.788800000000002</v>
      </c>
      <c r="H425" s="3">
        <f t="shared" si="22"/>
        <v>0</v>
      </c>
      <c r="I425" s="2" t="s">
        <v>1356</v>
      </c>
      <c r="J425" s="52" t="s">
        <v>0</v>
      </c>
      <c r="K425" s="5">
        <v>1.0844691734</v>
      </c>
      <c r="L425" s="4" t="s">
        <v>518</v>
      </c>
      <c r="N425" s="1"/>
      <c r="O425" s="27">
        <v>36</v>
      </c>
      <c r="P425" s="27"/>
      <c r="Q425" s="1" t="s">
        <v>309</v>
      </c>
      <c r="R425" s="2" t="s">
        <v>519</v>
      </c>
      <c r="S425" s="2" t="s">
        <v>520</v>
      </c>
      <c r="T425" s="45" t="s">
        <v>605</v>
      </c>
      <c r="U425" s="4" t="s">
        <v>635</v>
      </c>
      <c r="V425" s="3"/>
      <c r="W425" s="3"/>
      <c r="Y425" s="1"/>
    </row>
    <row r="426" spans="1:25" ht="13.15" customHeight="1">
      <c r="A426" s="56">
        <f>SUBTOTAL(3,$B$16:B426)</f>
        <v>411</v>
      </c>
      <c r="B426" s="8">
        <v>696244300350</v>
      </c>
      <c r="C426" s="1" t="s">
        <v>391</v>
      </c>
      <c r="D426" s="1" t="s">
        <v>1243</v>
      </c>
      <c r="E426" s="7">
        <v>480</v>
      </c>
      <c r="F426" s="44"/>
      <c r="G426" s="3">
        <v>72.715800000000002</v>
      </c>
      <c r="H426" s="3">
        <f t="shared" si="22"/>
        <v>0</v>
      </c>
      <c r="I426" s="2" t="s">
        <v>1356</v>
      </c>
      <c r="J426" s="52" t="s">
        <v>0</v>
      </c>
      <c r="K426" s="5">
        <v>4.04205203232</v>
      </c>
      <c r="L426" s="4" t="s">
        <v>533</v>
      </c>
      <c r="M426" s="52">
        <v>6</v>
      </c>
      <c r="N426" s="4" t="s">
        <v>534</v>
      </c>
      <c r="O426" s="27">
        <v>648</v>
      </c>
      <c r="P426" s="27">
        <v>108</v>
      </c>
      <c r="Q426" s="1" t="s">
        <v>311</v>
      </c>
      <c r="R426" s="2" t="s">
        <v>519</v>
      </c>
      <c r="S426" s="2" t="s">
        <v>520</v>
      </c>
      <c r="T426" s="45" t="s">
        <v>605</v>
      </c>
      <c r="U426" s="4" t="s">
        <v>635</v>
      </c>
      <c r="V426" s="3"/>
      <c r="W426" s="3"/>
      <c r="Y426" s="1"/>
    </row>
    <row r="427" spans="1:25" ht="13.15" customHeight="1">
      <c r="A427" s="56">
        <f>SUBTOTAL(3,$B$16:B427)</f>
        <v>412</v>
      </c>
      <c r="B427" s="8">
        <v>696244300022</v>
      </c>
      <c r="C427" s="1" t="s">
        <v>82</v>
      </c>
      <c r="D427" s="1" t="s">
        <v>860</v>
      </c>
      <c r="E427" s="7">
        <v>1500</v>
      </c>
      <c r="F427" s="44"/>
      <c r="G427" s="3">
        <v>237.1806</v>
      </c>
      <c r="H427" s="3">
        <f t="shared" si="22"/>
        <v>0</v>
      </c>
      <c r="I427" s="2" t="s">
        <v>1356</v>
      </c>
      <c r="J427" s="52" t="s">
        <v>0</v>
      </c>
      <c r="K427" s="5">
        <v>14.668779999999998</v>
      </c>
      <c r="L427" s="4" t="s">
        <v>524</v>
      </c>
      <c r="M427" s="52">
        <v>2</v>
      </c>
      <c r="N427" s="4" t="s">
        <v>525</v>
      </c>
      <c r="O427" s="27">
        <v>140</v>
      </c>
      <c r="P427" s="27">
        <v>70</v>
      </c>
      <c r="Q427" s="1" t="s">
        <v>1161</v>
      </c>
      <c r="R427" s="2" t="s">
        <v>519</v>
      </c>
      <c r="S427" s="2" t="s">
        <v>520</v>
      </c>
      <c r="T427" s="45" t="s">
        <v>605</v>
      </c>
      <c r="U427" s="4" t="s">
        <v>635</v>
      </c>
      <c r="V427" s="3"/>
      <c r="W427" s="3"/>
      <c r="Y427" s="1"/>
    </row>
    <row r="428" spans="1:25" ht="13.15" customHeight="1">
      <c r="A428" s="56">
        <f>SUBTOTAL(3,$B$16:B428)</f>
        <v>413</v>
      </c>
      <c r="B428" s="8">
        <v>696244300107</v>
      </c>
      <c r="C428" s="1" t="s">
        <v>81</v>
      </c>
      <c r="D428" s="1" t="s">
        <v>861</v>
      </c>
      <c r="E428" s="7">
        <v>100</v>
      </c>
      <c r="F428" s="44"/>
      <c r="G428" s="3">
        <v>19.767599999999998</v>
      </c>
      <c r="H428" s="3">
        <f t="shared" si="22"/>
        <v>0</v>
      </c>
      <c r="I428" s="2" t="s">
        <v>1356</v>
      </c>
      <c r="J428" s="52" t="s">
        <v>0</v>
      </c>
      <c r="K428" s="5">
        <v>1.2648519999999999</v>
      </c>
      <c r="L428" s="4" t="s">
        <v>518</v>
      </c>
      <c r="N428" s="1"/>
      <c r="O428" s="27">
        <v>36</v>
      </c>
      <c r="P428" s="27"/>
      <c r="Q428" s="1" t="s">
        <v>309</v>
      </c>
      <c r="R428" s="2" t="s">
        <v>519</v>
      </c>
      <c r="S428" s="2" t="s">
        <v>520</v>
      </c>
      <c r="T428" s="45" t="s">
        <v>538</v>
      </c>
      <c r="U428" s="4" t="s">
        <v>636</v>
      </c>
      <c r="V428" s="3"/>
      <c r="W428" s="3"/>
      <c r="Y428" s="1"/>
    </row>
    <row r="429" spans="1:25" ht="13.15" customHeight="1">
      <c r="A429" s="56">
        <f>SUBTOTAL(3,$B$16:B429)</f>
        <v>414</v>
      </c>
      <c r="B429" s="8">
        <v>696244300060</v>
      </c>
      <c r="C429" s="1" t="s">
        <v>80</v>
      </c>
      <c r="D429" s="1" t="s">
        <v>1244</v>
      </c>
      <c r="E429" s="7">
        <v>435</v>
      </c>
      <c r="F429" s="44"/>
      <c r="G429" s="3">
        <v>72.715800000000002</v>
      </c>
      <c r="H429" s="3">
        <f t="shared" si="22"/>
        <v>0</v>
      </c>
      <c r="I429" s="2" t="s">
        <v>1356</v>
      </c>
      <c r="J429" s="52" t="s">
        <v>0</v>
      </c>
      <c r="K429" s="5">
        <v>4.5110561999999996</v>
      </c>
      <c r="L429" s="4" t="s">
        <v>533</v>
      </c>
      <c r="M429" s="52">
        <v>6</v>
      </c>
      <c r="N429" s="4" t="s">
        <v>534</v>
      </c>
      <c r="O429" s="27">
        <v>648</v>
      </c>
      <c r="P429" s="27">
        <v>108</v>
      </c>
      <c r="Q429" s="1" t="s">
        <v>311</v>
      </c>
      <c r="R429" s="2" t="s">
        <v>519</v>
      </c>
      <c r="S429" s="2" t="s">
        <v>520</v>
      </c>
      <c r="T429" s="45" t="s">
        <v>538</v>
      </c>
      <c r="U429" s="4" t="s">
        <v>636</v>
      </c>
      <c r="V429" s="3"/>
      <c r="W429" s="3"/>
      <c r="Y429" s="1"/>
    </row>
    <row r="430" spans="1:25" ht="13.15" customHeight="1">
      <c r="A430" s="56">
        <f>SUBTOTAL(3,$B$16:B430)</f>
        <v>415</v>
      </c>
      <c r="B430" s="8">
        <v>696244300404</v>
      </c>
      <c r="C430" s="1" t="s">
        <v>79</v>
      </c>
      <c r="D430" s="1" t="s">
        <v>862</v>
      </c>
      <c r="E430" s="7">
        <v>1200</v>
      </c>
      <c r="F430" s="44"/>
      <c r="G430" s="3">
        <v>210.07920000000001</v>
      </c>
      <c r="H430" s="3">
        <f t="shared" si="22"/>
        <v>0</v>
      </c>
      <c r="I430" s="2" t="s">
        <v>1356</v>
      </c>
      <c r="J430" s="52" t="s">
        <v>0</v>
      </c>
      <c r="K430" s="5">
        <v>12.86980192</v>
      </c>
      <c r="L430" s="4" t="s">
        <v>524</v>
      </c>
      <c r="M430" s="52">
        <v>2</v>
      </c>
      <c r="N430" s="4" t="s">
        <v>525</v>
      </c>
      <c r="O430" s="27">
        <v>140</v>
      </c>
      <c r="P430" s="27">
        <v>70</v>
      </c>
      <c r="Q430" s="1" t="s">
        <v>1161</v>
      </c>
      <c r="R430" s="2" t="s">
        <v>519</v>
      </c>
      <c r="S430" s="2" t="s">
        <v>520</v>
      </c>
      <c r="T430" s="45" t="s">
        <v>538</v>
      </c>
      <c r="U430" s="4" t="s">
        <v>636</v>
      </c>
      <c r="V430" s="3"/>
      <c r="W430" s="3"/>
      <c r="Y430" s="1"/>
    </row>
    <row r="431" spans="1:25" ht="13.15" customHeight="1">
      <c r="A431" s="56">
        <f>SUBTOTAL(3,$B$16:B431)</f>
        <v>416</v>
      </c>
      <c r="B431" s="8">
        <v>696244300428</v>
      </c>
      <c r="C431" s="1" t="s">
        <v>78</v>
      </c>
      <c r="D431" s="1" t="s">
        <v>863</v>
      </c>
      <c r="E431" s="7">
        <v>100</v>
      </c>
      <c r="F431" s="44"/>
      <c r="G431" s="3">
        <v>22.480799999999999</v>
      </c>
      <c r="H431" s="3">
        <f t="shared" si="22"/>
        <v>0</v>
      </c>
      <c r="I431" s="2" t="s">
        <v>1356</v>
      </c>
      <c r="J431" s="52" t="s">
        <v>0</v>
      </c>
      <c r="K431" s="5">
        <v>1.3354001600000001</v>
      </c>
      <c r="L431" s="39"/>
      <c r="M431" s="60"/>
      <c r="N431" s="39"/>
      <c r="O431" s="42"/>
      <c r="P431" s="42"/>
      <c r="Q431" s="42"/>
      <c r="R431" s="42"/>
      <c r="S431" s="42"/>
      <c r="T431" s="42"/>
      <c r="U431" s="43"/>
      <c r="V431" s="3"/>
      <c r="W431" s="3"/>
      <c r="Y431" s="1"/>
    </row>
    <row r="432" spans="1:25" ht="14.45" customHeight="1">
      <c r="A432" s="56">
        <f>SUBTOTAL(3,$B$16:B432)</f>
        <v>417</v>
      </c>
      <c r="B432" s="8">
        <v>696244300442</v>
      </c>
      <c r="C432" s="1" t="s">
        <v>77</v>
      </c>
      <c r="D432" s="1" t="s">
        <v>1245</v>
      </c>
      <c r="E432" s="7">
        <v>385</v>
      </c>
      <c r="F432" s="44"/>
      <c r="G432" s="3">
        <v>72.715800000000002</v>
      </c>
      <c r="H432" s="3">
        <f t="shared" si="22"/>
        <v>0</v>
      </c>
      <c r="I432" s="2" t="s">
        <v>1356</v>
      </c>
      <c r="J432" s="52" t="s">
        <v>0</v>
      </c>
      <c r="K432" s="5">
        <v>4.3417406160000001</v>
      </c>
      <c r="L432" s="4" t="s">
        <v>518</v>
      </c>
      <c r="N432" s="1"/>
      <c r="O432" s="27">
        <v>36</v>
      </c>
      <c r="P432" s="27"/>
      <c r="Q432" s="1" t="s">
        <v>309</v>
      </c>
      <c r="R432" s="2" t="s">
        <v>519</v>
      </c>
      <c r="S432" s="2" t="s">
        <v>520</v>
      </c>
      <c r="T432" s="45" t="s">
        <v>526</v>
      </c>
      <c r="U432" s="4" t="s">
        <v>635</v>
      </c>
      <c r="V432" s="3"/>
      <c r="W432" s="3"/>
      <c r="Y432" s="1"/>
    </row>
    <row r="433" spans="1:25">
      <c r="A433" s="56">
        <f>SUBTOTAL(3,$B$16:B433)</f>
        <v>418</v>
      </c>
      <c r="B433" s="8">
        <v>696244300497</v>
      </c>
      <c r="C433" s="1" t="s">
        <v>76</v>
      </c>
      <c r="D433" s="1" t="s">
        <v>864</v>
      </c>
      <c r="E433" s="7">
        <v>1000</v>
      </c>
      <c r="F433" s="44"/>
      <c r="G433" s="3">
        <v>163.21019999999999</v>
      </c>
      <c r="H433" s="3">
        <f t="shared" si="22"/>
        <v>0</v>
      </c>
      <c r="I433" s="2" t="s">
        <v>1356</v>
      </c>
      <c r="J433" s="52" t="s">
        <v>0</v>
      </c>
      <c r="K433" s="5">
        <v>12.023223999999999</v>
      </c>
      <c r="L433" s="4" t="s">
        <v>522</v>
      </c>
      <c r="M433" s="52">
        <v>6</v>
      </c>
      <c r="N433" s="4" t="s">
        <v>523</v>
      </c>
      <c r="O433" s="27">
        <v>864</v>
      </c>
      <c r="P433" s="27">
        <v>144</v>
      </c>
      <c r="Q433" s="1" t="s">
        <v>310</v>
      </c>
      <c r="R433" s="2" t="s">
        <v>519</v>
      </c>
      <c r="S433" s="2" t="s">
        <v>520</v>
      </c>
      <c r="T433" s="45" t="s">
        <v>526</v>
      </c>
      <c r="U433" s="4" t="s">
        <v>635</v>
      </c>
      <c r="V433" s="3"/>
      <c r="W433" s="3"/>
      <c r="Y433" s="1"/>
    </row>
    <row r="434" spans="1:25" ht="13.15" customHeight="1">
      <c r="A434" s="56">
        <f>SUBTOTAL(3,$B$16:B434)</f>
        <v>419</v>
      </c>
      <c r="B434" s="8">
        <v>696244300510</v>
      </c>
      <c r="C434" s="1" t="s">
        <v>75</v>
      </c>
      <c r="D434" s="1" t="s">
        <v>865</v>
      </c>
      <c r="E434" s="7">
        <v>100</v>
      </c>
      <c r="F434" s="44"/>
      <c r="G434" s="3">
        <v>22.011599999999998</v>
      </c>
      <c r="H434" s="3">
        <f t="shared" si="22"/>
        <v>0</v>
      </c>
      <c r="I434" s="2" t="s">
        <v>1356</v>
      </c>
      <c r="J434" s="52" t="s">
        <v>0</v>
      </c>
      <c r="K434" s="5">
        <v>1.4412223999999998</v>
      </c>
      <c r="L434" s="4" t="s">
        <v>524</v>
      </c>
      <c r="M434" s="52">
        <v>2</v>
      </c>
      <c r="N434" s="4" t="s">
        <v>525</v>
      </c>
      <c r="O434" s="27">
        <v>140</v>
      </c>
      <c r="P434" s="27">
        <v>70</v>
      </c>
      <c r="Q434" s="1" t="s">
        <v>1161</v>
      </c>
      <c r="R434" s="2" t="s">
        <v>519</v>
      </c>
      <c r="S434" s="2" t="s">
        <v>520</v>
      </c>
      <c r="T434" s="45" t="s">
        <v>526</v>
      </c>
      <c r="U434" s="4" t="s">
        <v>635</v>
      </c>
      <c r="V434" s="3"/>
      <c r="W434" s="3"/>
      <c r="Y434" s="1"/>
    </row>
    <row r="435" spans="1:25" ht="14.45" customHeight="1">
      <c r="A435" s="56">
        <f>SUBTOTAL(3,$B$16:B435)</f>
        <v>420</v>
      </c>
      <c r="B435" s="8">
        <v>696244300534</v>
      </c>
      <c r="C435" s="1" t="s">
        <v>74</v>
      </c>
      <c r="D435" s="1" t="s">
        <v>1246</v>
      </c>
      <c r="E435" s="7">
        <v>335</v>
      </c>
      <c r="F435" s="44"/>
      <c r="G435" s="3">
        <v>64.219200000000001</v>
      </c>
      <c r="H435" s="3">
        <f t="shared" si="22"/>
        <v>0</v>
      </c>
      <c r="I435" s="2" t="s">
        <v>1356</v>
      </c>
      <c r="J435" s="52" t="s">
        <v>0</v>
      </c>
      <c r="K435" s="5">
        <v>4.2200450399999996</v>
      </c>
      <c r="L435" s="4" t="s">
        <v>518</v>
      </c>
      <c r="N435" s="1"/>
      <c r="O435" s="27">
        <v>36</v>
      </c>
      <c r="P435" s="27"/>
      <c r="Q435" s="1" t="s">
        <v>309</v>
      </c>
      <c r="R435" s="2" t="s">
        <v>519</v>
      </c>
      <c r="S435" s="2" t="s">
        <v>520</v>
      </c>
      <c r="T435" s="45" t="s">
        <v>527</v>
      </c>
      <c r="U435" s="4" t="s">
        <v>635</v>
      </c>
      <c r="V435" s="3"/>
      <c r="W435" s="3"/>
      <c r="Y435" s="1"/>
    </row>
    <row r="436" spans="1:25">
      <c r="A436" s="56">
        <f>SUBTOTAL(3,$B$16:B436)</f>
        <v>421</v>
      </c>
      <c r="B436" s="8">
        <v>696244301579</v>
      </c>
      <c r="C436" s="1" t="s">
        <v>914</v>
      </c>
      <c r="D436" s="1" t="s">
        <v>915</v>
      </c>
      <c r="E436" s="7">
        <v>2500</v>
      </c>
      <c r="F436" s="6"/>
      <c r="G436" s="3">
        <v>406.19</v>
      </c>
      <c r="H436" s="3">
        <f t="shared" si="22"/>
        <v>0</v>
      </c>
      <c r="I436" s="2" t="s">
        <v>1357</v>
      </c>
      <c r="J436" s="52" t="s">
        <v>0</v>
      </c>
      <c r="K436" s="5">
        <v>23.640367460899995</v>
      </c>
      <c r="L436" s="4" t="s">
        <v>522</v>
      </c>
      <c r="M436" s="52">
        <v>6</v>
      </c>
      <c r="N436" s="4" t="s">
        <v>523</v>
      </c>
      <c r="O436" s="27">
        <v>864</v>
      </c>
      <c r="P436" s="27">
        <v>144</v>
      </c>
      <c r="Q436" s="1" t="s">
        <v>310</v>
      </c>
      <c r="R436" s="2" t="s">
        <v>519</v>
      </c>
      <c r="S436" s="2" t="s">
        <v>520</v>
      </c>
      <c r="T436" s="45" t="s">
        <v>527</v>
      </c>
      <c r="U436" s="4" t="s">
        <v>635</v>
      </c>
      <c r="V436" s="3"/>
      <c r="W436" s="3"/>
      <c r="Y436" s="1"/>
    </row>
    <row r="437" spans="1:25" ht="13.15" customHeight="1">
      <c r="A437" s="56">
        <f>SUBTOTAL(3,$B$16:B437)</f>
        <v>422</v>
      </c>
      <c r="B437" s="8">
        <v>696244301593</v>
      </c>
      <c r="C437" s="1" t="s">
        <v>916</v>
      </c>
      <c r="D437" s="1" t="s">
        <v>917</v>
      </c>
      <c r="E437" s="7">
        <v>100</v>
      </c>
      <c r="F437" s="6"/>
      <c r="G437" s="3">
        <v>20.309999999999999</v>
      </c>
      <c r="H437" s="3">
        <f t="shared" si="22"/>
        <v>0</v>
      </c>
      <c r="I437" s="2" t="s">
        <v>1357</v>
      </c>
      <c r="J437" s="52" t="s">
        <v>0</v>
      </c>
      <c r="K437" s="5">
        <v>1.270974698436</v>
      </c>
      <c r="L437" s="4" t="s">
        <v>524</v>
      </c>
      <c r="M437" s="52">
        <v>2</v>
      </c>
      <c r="N437" s="4" t="s">
        <v>525</v>
      </c>
      <c r="O437" s="27">
        <v>140</v>
      </c>
      <c r="P437" s="27">
        <v>70</v>
      </c>
      <c r="Q437" s="1" t="s">
        <v>1161</v>
      </c>
      <c r="R437" s="2" t="s">
        <v>519</v>
      </c>
      <c r="S437" s="2" t="s">
        <v>520</v>
      </c>
      <c r="T437" s="45" t="s">
        <v>527</v>
      </c>
      <c r="U437" s="4" t="s">
        <v>635</v>
      </c>
      <c r="V437" s="3"/>
      <c r="W437" s="3"/>
      <c r="Y437" s="1"/>
    </row>
    <row r="438" spans="1:25" ht="14.45" customHeight="1">
      <c r="A438" s="56">
        <f>SUBTOTAL(3,$B$16:B438)</f>
        <v>423</v>
      </c>
      <c r="B438" s="8">
        <v>696244301616</v>
      </c>
      <c r="C438" s="1" t="s">
        <v>918</v>
      </c>
      <c r="D438" s="1" t="s">
        <v>1247</v>
      </c>
      <c r="E438" s="7">
        <v>500</v>
      </c>
      <c r="F438" s="6"/>
      <c r="G438" s="3">
        <v>89.57</v>
      </c>
      <c r="H438" s="3">
        <f t="shared" si="22"/>
        <v>0</v>
      </c>
      <c r="I438" s="2" t="s">
        <v>1357</v>
      </c>
      <c r="J438" s="52" t="s">
        <v>0</v>
      </c>
      <c r="K438" s="5">
        <v>5.1148734921799992</v>
      </c>
      <c r="L438" s="4" t="s">
        <v>518</v>
      </c>
      <c r="N438" s="1"/>
      <c r="O438" s="27">
        <v>36</v>
      </c>
      <c r="P438" s="27"/>
      <c r="Q438" s="1" t="s">
        <v>309</v>
      </c>
      <c r="R438" s="2" t="s">
        <v>519</v>
      </c>
      <c r="S438" s="2" t="s">
        <v>520</v>
      </c>
      <c r="T438" s="45" t="s">
        <v>603</v>
      </c>
      <c r="U438" s="4" t="s">
        <v>635</v>
      </c>
      <c r="V438" s="3"/>
      <c r="W438" s="3"/>
      <c r="Y438" s="1"/>
    </row>
    <row r="439" spans="1:25" ht="14.45" customHeight="1">
      <c r="A439" s="56">
        <f>SUBTOTAL(3,$B$16:B439)</f>
        <v>424</v>
      </c>
      <c r="B439" s="8">
        <v>696244301999</v>
      </c>
      <c r="C439" s="1" t="s">
        <v>1300</v>
      </c>
      <c r="D439" s="1" t="s">
        <v>1301</v>
      </c>
      <c r="E439" s="12">
        <v>800</v>
      </c>
      <c r="F439" s="6"/>
      <c r="G439" s="3">
        <v>284.73</v>
      </c>
      <c r="H439" s="3">
        <f t="shared" si="22"/>
        <v>0</v>
      </c>
      <c r="I439" s="2" t="s">
        <v>1358</v>
      </c>
      <c r="J439" s="52" t="s">
        <v>0</v>
      </c>
      <c r="K439" s="5">
        <v>16.961595200000001</v>
      </c>
      <c r="L439" s="4"/>
      <c r="N439" s="1"/>
      <c r="O439" s="27"/>
      <c r="P439" s="27"/>
      <c r="R439" s="2"/>
      <c r="S439" s="2"/>
      <c r="T439" s="45"/>
      <c r="V439" s="3"/>
      <c r="W439" s="3"/>
      <c r="Y439" s="1"/>
    </row>
    <row r="440" spans="1:25" ht="14.45" customHeight="1">
      <c r="A440" s="56">
        <f>SUBTOTAL(3,$B$16:B440)</f>
        <v>425</v>
      </c>
      <c r="B440" s="8">
        <v>696244302019</v>
      </c>
      <c r="C440" s="1" t="s">
        <v>1302</v>
      </c>
      <c r="D440" s="1" t="s">
        <v>1303</v>
      </c>
      <c r="E440" s="12">
        <v>50</v>
      </c>
      <c r="F440" s="6"/>
      <c r="G440" s="3">
        <v>22.22</v>
      </c>
      <c r="H440" s="3">
        <f t="shared" si="22"/>
        <v>0</v>
      </c>
      <c r="I440" s="2" t="s">
        <v>1358</v>
      </c>
      <c r="J440" s="52" t="s">
        <v>0</v>
      </c>
      <c r="K440" s="5">
        <v>1.3530372000000002</v>
      </c>
      <c r="L440" s="4"/>
      <c r="N440" s="1"/>
      <c r="O440" s="27"/>
      <c r="P440" s="27"/>
      <c r="R440" s="2"/>
      <c r="S440" s="2"/>
      <c r="T440" s="45"/>
      <c r="V440" s="3"/>
      <c r="W440" s="3"/>
      <c r="Y440" s="1"/>
    </row>
    <row r="441" spans="1:25" ht="14.45" customHeight="1">
      <c r="A441" s="56">
        <f>SUBTOTAL(3,$B$16:B441)</f>
        <v>426</v>
      </c>
      <c r="B441" s="8">
        <v>696244302033</v>
      </c>
      <c r="C441" s="1" t="s">
        <v>1304</v>
      </c>
      <c r="D441" s="1" t="s">
        <v>1305</v>
      </c>
      <c r="E441" s="12">
        <v>150</v>
      </c>
      <c r="F441" s="6"/>
      <c r="G441" s="3">
        <v>59.4</v>
      </c>
      <c r="H441" s="3">
        <f t="shared" si="22"/>
        <v>0</v>
      </c>
      <c r="I441" s="2" t="s">
        <v>1358</v>
      </c>
      <c r="J441" s="52" t="s">
        <v>0</v>
      </c>
      <c r="K441" s="5">
        <v>3.5851116000000003</v>
      </c>
      <c r="L441" s="4"/>
      <c r="N441" s="1"/>
      <c r="O441" s="27"/>
      <c r="P441" s="27"/>
      <c r="R441" s="2"/>
      <c r="S441" s="2"/>
      <c r="T441" s="45"/>
      <c r="V441" s="3"/>
      <c r="W441" s="3"/>
      <c r="Y441" s="1"/>
    </row>
    <row r="442" spans="1:25" ht="13.15" customHeight="1">
      <c r="A442" s="56">
        <f>SUBTOTAL(3,$B$16:B442)</f>
        <v>427</v>
      </c>
      <c r="B442" s="47" t="s">
        <v>1060</v>
      </c>
      <c r="C442" s="39"/>
      <c r="D442" s="39"/>
      <c r="E442" s="48"/>
      <c r="F442" s="39"/>
      <c r="G442" s="39"/>
      <c r="H442" s="40"/>
      <c r="I442" s="58" t="s">
        <v>1358</v>
      </c>
      <c r="J442" s="195"/>
      <c r="K442" s="43"/>
      <c r="L442" s="4" t="s">
        <v>533</v>
      </c>
      <c r="M442" s="52">
        <v>6</v>
      </c>
      <c r="N442" s="4" t="s">
        <v>534</v>
      </c>
      <c r="O442" s="27">
        <v>648</v>
      </c>
      <c r="P442" s="27">
        <v>108</v>
      </c>
      <c r="Q442" s="1" t="s">
        <v>311</v>
      </c>
      <c r="R442" s="2" t="s">
        <v>519</v>
      </c>
      <c r="S442" s="2" t="s">
        <v>520</v>
      </c>
      <c r="T442" s="45" t="s">
        <v>603</v>
      </c>
      <c r="U442" s="4" t="s">
        <v>635</v>
      </c>
      <c r="V442" s="3"/>
      <c r="W442" s="3"/>
      <c r="Y442" s="1"/>
    </row>
    <row r="443" spans="1:25" ht="13.15" customHeight="1">
      <c r="A443" s="56">
        <f>SUBTOTAL(3,$B$16:B443)</f>
        <v>428</v>
      </c>
      <c r="B443" s="8">
        <v>696244301692</v>
      </c>
      <c r="C443" s="1" t="s">
        <v>1081</v>
      </c>
      <c r="D443" s="1" t="s">
        <v>1066</v>
      </c>
      <c r="E443" s="7">
        <v>5000</v>
      </c>
      <c r="F443" s="44"/>
      <c r="G443" s="3">
        <v>553.10519999999997</v>
      </c>
      <c r="H443" s="3">
        <f t="shared" ref="H443:H451" si="23">(ROUND(G443*(1-$E$5)*(1-$G$5)*(1-$H$5),2)*F443)</f>
        <v>0</v>
      </c>
      <c r="I443" s="2" t="s">
        <v>1356</v>
      </c>
      <c r="J443" s="52" t="s">
        <v>0</v>
      </c>
      <c r="K443" s="5">
        <v>1.4409999999999998</v>
      </c>
      <c r="L443" s="4" t="s">
        <v>524</v>
      </c>
      <c r="M443" s="52">
        <v>2</v>
      </c>
      <c r="N443" s="4" t="s">
        <v>525</v>
      </c>
      <c r="O443" s="27">
        <v>140</v>
      </c>
      <c r="P443" s="27">
        <v>70</v>
      </c>
      <c r="Q443" s="1" t="s">
        <v>1161</v>
      </c>
      <c r="R443" s="2" t="s">
        <v>519</v>
      </c>
      <c r="S443" s="2" t="s">
        <v>520</v>
      </c>
      <c r="T443" s="45" t="s">
        <v>603</v>
      </c>
      <c r="U443" s="4" t="s">
        <v>635</v>
      </c>
      <c r="V443" s="3"/>
      <c r="W443" s="3"/>
      <c r="Y443" s="1"/>
    </row>
    <row r="444" spans="1:25" ht="13.15" customHeight="1">
      <c r="A444" s="56">
        <f>SUBTOTAL(3,$B$16:B444)</f>
        <v>429</v>
      </c>
      <c r="B444" s="8">
        <v>696244301715</v>
      </c>
      <c r="C444" s="1" t="s">
        <v>1082</v>
      </c>
      <c r="D444" s="1" t="s">
        <v>1067</v>
      </c>
      <c r="E444" s="7">
        <v>100</v>
      </c>
      <c r="F444" s="44"/>
      <c r="G444" s="3">
        <v>15.2082</v>
      </c>
      <c r="H444" s="3">
        <f t="shared" si="23"/>
        <v>0</v>
      </c>
      <c r="I444" s="2" t="s">
        <v>1356</v>
      </c>
      <c r="J444" s="52" t="s">
        <v>0</v>
      </c>
      <c r="K444" s="5">
        <v>0.317</v>
      </c>
      <c r="L444" s="39"/>
      <c r="M444" s="60"/>
      <c r="N444" s="39"/>
      <c r="O444" s="42"/>
      <c r="P444" s="42"/>
      <c r="Q444" s="42"/>
      <c r="R444" s="42"/>
      <c r="S444" s="42"/>
      <c r="T444" s="42"/>
      <c r="U444" s="43"/>
      <c r="V444" s="3"/>
      <c r="W444" s="3"/>
      <c r="Y444" s="1"/>
    </row>
    <row r="445" spans="1:25" ht="14.45" customHeight="1">
      <c r="A445" s="56">
        <f>SUBTOTAL(3,$B$16:B445)</f>
        <v>430</v>
      </c>
      <c r="B445" s="8">
        <v>696244301739</v>
      </c>
      <c r="C445" s="1" t="s">
        <v>1083</v>
      </c>
      <c r="D445" s="1" t="s">
        <v>1248</v>
      </c>
      <c r="E445" s="7">
        <v>890</v>
      </c>
      <c r="F445" s="44"/>
      <c r="G445" s="3">
        <v>105.8454</v>
      </c>
      <c r="H445" s="3">
        <f t="shared" si="23"/>
        <v>0</v>
      </c>
      <c r="I445" s="2" t="s">
        <v>1356</v>
      </c>
      <c r="J445" s="52" t="s">
        <v>0</v>
      </c>
      <c r="K445" s="5">
        <v>0.67500000000000004</v>
      </c>
      <c r="L445" s="4" t="s">
        <v>518</v>
      </c>
      <c r="N445" s="1"/>
      <c r="O445" s="27">
        <v>36</v>
      </c>
      <c r="P445" s="27"/>
      <c r="Q445" s="1" t="s">
        <v>313</v>
      </c>
      <c r="R445" s="2" t="s">
        <v>567</v>
      </c>
      <c r="S445" s="2" t="s">
        <v>520</v>
      </c>
      <c r="T445" s="45" t="s">
        <v>526</v>
      </c>
      <c r="U445" s="4" t="s">
        <v>635</v>
      </c>
      <c r="V445" s="3"/>
      <c r="W445" s="3"/>
      <c r="Y445" s="1"/>
    </row>
    <row r="446" spans="1:25">
      <c r="A446" s="56">
        <f>SUBTOTAL(3,$B$16:B446)</f>
        <v>431</v>
      </c>
      <c r="B446" s="8">
        <v>696244301753</v>
      </c>
      <c r="C446" s="1" t="s">
        <v>1084</v>
      </c>
      <c r="D446" s="1" t="s">
        <v>1068</v>
      </c>
      <c r="E446" s="7">
        <v>3000</v>
      </c>
      <c r="F446" s="44"/>
      <c r="G446" s="3">
        <v>436.3152</v>
      </c>
      <c r="H446" s="3">
        <f t="shared" si="23"/>
        <v>0</v>
      </c>
      <c r="I446" s="2" t="s">
        <v>1356</v>
      </c>
      <c r="J446" s="52" t="s">
        <v>0</v>
      </c>
      <c r="K446" s="5">
        <v>18.967808499999997</v>
      </c>
      <c r="L446" s="4" t="s">
        <v>522</v>
      </c>
      <c r="M446" s="52">
        <v>6</v>
      </c>
      <c r="N446" s="4" t="s">
        <v>523</v>
      </c>
      <c r="O446" s="27">
        <v>864</v>
      </c>
      <c r="P446" s="27">
        <v>144</v>
      </c>
      <c r="Q446" s="1" t="s">
        <v>310</v>
      </c>
      <c r="R446" s="2" t="s">
        <v>567</v>
      </c>
      <c r="S446" s="2" t="s">
        <v>520</v>
      </c>
      <c r="T446" s="45" t="s">
        <v>526</v>
      </c>
      <c r="U446" s="4" t="s">
        <v>635</v>
      </c>
      <c r="V446" s="3"/>
      <c r="W446" s="3"/>
      <c r="Y446" s="1"/>
    </row>
    <row r="447" spans="1:25" ht="13.15" customHeight="1">
      <c r="A447" s="56">
        <f>SUBTOTAL(3,$B$16:B447)</f>
        <v>432</v>
      </c>
      <c r="B447" s="8">
        <v>696244301777</v>
      </c>
      <c r="C447" s="1" t="s">
        <v>1085</v>
      </c>
      <c r="D447" s="1" t="s">
        <v>1069</v>
      </c>
      <c r="E447" s="7">
        <v>100</v>
      </c>
      <c r="F447" s="44"/>
      <c r="G447" s="3">
        <v>20.002199999999998</v>
      </c>
      <c r="H447" s="3">
        <f t="shared" si="23"/>
        <v>0</v>
      </c>
      <c r="I447" s="2" t="s">
        <v>1356</v>
      </c>
      <c r="J447" s="52" t="s">
        <v>0</v>
      </c>
      <c r="K447" s="5">
        <v>0.90122694999999986</v>
      </c>
      <c r="L447" s="4" t="s">
        <v>524</v>
      </c>
      <c r="M447" s="52">
        <v>2</v>
      </c>
      <c r="N447" s="4" t="s">
        <v>525</v>
      </c>
      <c r="O447" s="27">
        <v>140</v>
      </c>
      <c r="P447" s="27">
        <v>70</v>
      </c>
      <c r="Q447" s="1" t="s">
        <v>1161</v>
      </c>
      <c r="R447" s="2" t="s">
        <v>567</v>
      </c>
      <c r="S447" s="2" t="s">
        <v>520</v>
      </c>
      <c r="T447" s="45" t="s">
        <v>526</v>
      </c>
      <c r="U447" s="4" t="s">
        <v>635</v>
      </c>
      <c r="V447" s="3"/>
      <c r="W447" s="3"/>
      <c r="Y447" s="1"/>
    </row>
    <row r="448" spans="1:25" ht="14.45" customHeight="1">
      <c r="A448" s="56">
        <f>SUBTOTAL(3,$B$16:B448)</f>
        <v>433</v>
      </c>
      <c r="B448" s="8">
        <v>696244301791</v>
      </c>
      <c r="C448" s="1" t="s">
        <v>1086</v>
      </c>
      <c r="D448" s="1" t="s">
        <v>1249</v>
      </c>
      <c r="E448" s="7">
        <v>650</v>
      </c>
      <c r="F448" s="44"/>
      <c r="G448" s="3">
        <v>105.8454</v>
      </c>
      <c r="H448" s="3">
        <f t="shared" si="23"/>
        <v>0</v>
      </c>
      <c r="I448" s="2" t="s">
        <v>1356</v>
      </c>
      <c r="J448" s="52" t="s">
        <v>0</v>
      </c>
      <c r="K448" s="5">
        <v>4.4724751749999996</v>
      </c>
      <c r="L448" s="4" t="s">
        <v>518</v>
      </c>
      <c r="N448" s="1"/>
      <c r="O448" s="27">
        <v>36</v>
      </c>
      <c r="P448" s="27"/>
      <c r="Q448" s="1" t="s">
        <v>313</v>
      </c>
      <c r="R448" s="2" t="s">
        <v>567</v>
      </c>
      <c r="S448" s="2" t="s">
        <v>520</v>
      </c>
      <c r="T448" s="45" t="s">
        <v>526</v>
      </c>
      <c r="U448" s="4" t="s">
        <v>635</v>
      </c>
      <c r="V448" s="3"/>
      <c r="W448" s="3"/>
      <c r="Y448" s="1"/>
    </row>
    <row r="449" spans="1:25">
      <c r="A449" s="56">
        <f>SUBTOTAL(3,$B$16:B449)</f>
        <v>434</v>
      </c>
      <c r="B449" s="8">
        <v>696244301814</v>
      </c>
      <c r="C449" s="1" t="s">
        <v>1087</v>
      </c>
      <c r="D449" s="1" t="s">
        <v>1070</v>
      </c>
      <c r="E449" s="7">
        <v>1500</v>
      </c>
      <c r="F449" s="44"/>
      <c r="G449" s="3">
        <v>340.7004</v>
      </c>
      <c r="H449" s="3">
        <f t="shared" si="23"/>
        <v>0</v>
      </c>
      <c r="I449" s="2" t="s">
        <v>1356</v>
      </c>
      <c r="J449" s="52" t="s">
        <v>0</v>
      </c>
      <c r="K449" s="5">
        <v>14.668779999999998</v>
      </c>
      <c r="L449" s="4" t="s">
        <v>522</v>
      </c>
      <c r="M449" s="52">
        <v>6</v>
      </c>
      <c r="N449" s="4" t="s">
        <v>523</v>
      </c>
      <c r="O449" s="27">
        <v>864</v>
      </c>
      <c r="P449" s="27">
        <v>144</v>
      </c>
      <c r="Q449" s="1" t="s">
        <v>310</v>
      </c>
      <c r="R449" s="2" t="s">
        <v>567</v>
      </c>
      <c r="S449" s="2" t="s">
        <v>520</v>
      </c>
      <c r="T449" s="45" t="s">
        <v>526</v>
      </c>
      <c r="U449" s="4" t="s">
        <v>635</v>
      </c>
      <c r="V449" s="3"/>
      <c r="W449" s="3"/>
      <c r="Y449" s="1"/>
    </row>
    <row r="450" spans="1:25" ht="13.15" customHeight="1">
      <c r="A450" s="56">
        <f>SUBTOTAL(3,$B$16:B450)</f>
        <v>435</v>
      </c>
      <c r="B450" s="8">
        <v>696244301838</v>
      </c>
      <c r="C450" s="1" t="s">
        <v>1088</v>
      </c>
      <c r="D450" s="1" t="s">
        <v>1071</v>
      </c>
      <c r="E450" s="7">
        <v>100</v>
      </c>
      <c r="F450" s="44"/>
      <c r="G450" s="3">
        <v>31.222200000000001</v>
      </c>
      <c r="H450" s="3">
        <f t="shared" si="23"/>
        <v>0</v>
      </c>
      <c r="I450" s="2" t="s">
        <v>1356</v>
      </c>
      <c r="J450" s="52" t="s">
        <v>0</v>
      </c>
      <c r="K450" s="5">
        <v>1.2648519999999999</v>
      </c>
      <c r="L450" s="4" t="s">
        <v>524</v>
      </c>
      <c r="M450" s="52">
        <v>2</v>
      </c>
      <c r="N450" s="4" t="s">
        <v>525</v>
      </c>
      <c r="O450" s="27">
        <v>140</v>
      </c>
      <c r="P450" s="27">
        <v>70</v>
      </c>
      <c r="Q450" s="1" t="s">
        <v>1161</v>
      </c>
      <c r="R450" s="2" t="s">
        <v>567</v>
      </c>
      <c r="S450" s="2" t="s">
        <v>520</v>
      </c>
      <c r="T450" s="45" t="s">
        <v>526</v>
      </c>
      <c r="U450" s="4" t="s">
        <v>635</v>
      </c>
      <c r="V450" s="3"/>
      <c r="W450" s="3"/>
      <c r="Y450" s="1"/>
    </row>
    <row r="451" spans="1:25" ht="14.45" customHeight="1">
      <c r="A451" s="56">
        <f>SUBTOTAL(3,$B$16:B451)</f>
        <v>436</v>
      </c>
      <c r="B451" s="8">
        <v>696244301852</v>
      </c>
      <c r="C451" s="1" t="s">
        <v>1089</v>
      </c>
      <c r="D451" s="1" t="s">
        <v>1250</v>
      </c>
      <c r="E451" s="7">
        <v>435</v>
      </c>
      <c r="F451" s="44"/>
      <c r="G451" s="3">
        <v>108.64020000000001</v>
      </c>
      <c r="H451" s="3">
        <f t="shared" si="23"/>
        <v>0</v>
      </c>
      <c r="I451" s="2" t="s">
        <v>1356</v>
      </c>
      <c r="J451" s="52" t="s">
        <v>0</v>
      </c>
      <c r="K451" s="5">
        <v>4.5110561999999996</v>
      </c>
      <c r="L451" s="4" t="s">
        <v>518</v>
      </c>
      <c r="N451" s="1"/>
      <c r="O451" s="27">
        <v>36</v>
      </c>
      <c r="P451" s="27"/>
      <c r="Q451" s="1" t="s">
        <v>313</v>
      </c>
      <c r="R451" s="2" t="s">
        <v>567</v>
      </c>
      <c r="S451" s="2" t="s">
        <v>520</v>
      </c>
      <c r="T451" s="45" t="s">
        <v>545</v>
      </c>
      <c r="U451" s="4" t="s">
        <v>636</v>
      </c>
      <c r="V451" s="3"/>
      <c r="W451" s="3"/>
      <c r="Y451" s="1"/>
    </row>
    <row r="452" spans="1:25">
      <c r="A452" s="56">
        <f>SUBTOTAL(3,$B$16:B452)</f>
        <v>437</v>
      </c>
      <c r="B452" s="47" t="s">
        <v>1059</v>
      </c>
      <c r="C452" s="39"/>
      <c r="D452" s="39"/>
      <c r="E452" s="48"/>
      <c r="F452" s="39"/>
      <c r="G452" s="39"/>
      <c r="H452" s="40"/>
      <c r="I452" s="42" t="s">
        <v>1358</v>
      </c>
      <c r="J452" s="195"/>
      <c r="K452" s="43"/>
      <c r="L452" s="4" t="s">
        <v>533</v>
      </c>
      <c r="M452" s="52">
        <v>6</v>
      </c>
      <c r="N452" s="4" t="s">
        <v>534</v>
      </c>
      <c r="O452" s="27">
        <v>648</v>
      </c>
      <c r="P452" s="27">
        <f>O452/M452</f>
        <v>108</v>
      </c>
      <c r="Q452" s="1" t="s">
        <v>311</v>
      </c>
      <c r="R452" s="2" t="s">
        <v>567</v>
      </c>
      <c r="S452" s="2" t="s">
        <v>520</v>
      </c>
      <c r="T452" s="45" t="s">
        <v>545</v>
      </c>
      <c r="U452" s="4" t="s">
        <v>636</v>
      </c>
      <c r="V452" s="3"/>
      <c r="W452" s="3"/>
      <c r="Y452" s="1"/>
    </row>
    <row r="453" spans="1:25" ht="13.15" customHeight="1">
      <c r="A453" s="56">
        <f>SUBTOTAL(3,$B$16:B453)</f>
        <v>438</v>
      </c>
      <c r="B453" s="8">
        <v>696244300558</v>
      </c>
      <c r="C453" s="1" t="s">
        <v>73</v>
      </c>
      <c r="D453" s="1" t="s">
        <v>908</v>
      </c>
      <c r="E453" s="7">
        <v>4000</v>
      </c>
      <c r="F453" s="44"/>
      <c r="G453" s="3">
        <v>1023.645</v>
      </c>
      <c r="H453" s="3">
        <f t="shared" ref="H453:H473" si="24">(ROUND(G453*(1-$E$5)*(1-$G$5)*(1-$H$5),2)*F453)</f>
        <v>0</v>
      </c>
      <c r="I453" s="2" t="s">
        <v>1356</v>
      </c>
      <c r="J453" s="52" t="s">
        <v>0</v>
      </c>
      <c r="K453" s="5">
        <v>21.547225599999997</v>
      </c>
      <c r="L453" s="4" t="s">
        <v>524</v>
      </c>
      <c r="M453" s="52">
        <v>2</v>
      </c>
      <c r="N453" s="4" t="s">
        <v>525</v>
      </c>
      <c r="O453" s="27">
        <v>140</v>
      </c>
      <c r="P453" s="27">
        <f>O453/M453</f>
        <v>70</v>
      </c>
      <c r="Q453" s="1" t="s">
        <v>1161</v>
      </c>
      <c r="R453" s="2" t="s">
        <v>567</v>
      </c>
      <c r="S453" s="2" t="s">
        <v>520</v>
      </c>
      <c r="T453" s="45" t="s">
        <v>545</v>
      </c>
      <c r="U453" s="4" t="s">
        <v>636</v>
      </c>
      <c r="V453" s="3"/>
      <c r="W453" s="3"/>
      <c r="Y453" s="1"/>
    </row>
    <row r="454" spans="1:25" ht="13.15" customHeight="1">
      <c r="A454" s="56">
        <f>SUBTOTAL(3,$B$16:B454)</f>
        <v>439</v>
      </c>
      <c r="B454" s="8">
        <v>696244300572</v>
      </c>
      <c r="C454" s="1" t="s">
        <v>72</v>
      </c>
      <c r="D454" s="1" t="s">
        <v>909</v>
      </c>
      <c r="E454" s="7">
        <v>100</v>
      </c>
      <c r="F454" s="44"/>
      <c r="G454" s="3">
        <v>28.7805</v>
      </c>
      <c r="H454" s="3">
        <f t="shared" si="24"/>
        <v>0</v>
      </c>
      <c r="I454" s="2" t="s">
        <v>1356</v>
      </c>
      <c r="J454" s="52" t="s">
        <v>0</v>
      </c>
      <c r="K454" s="5">
        <v>0.81965563999999991</v>
      </c>
      <c r="L454" s="39"/>
      <c r="M454" s="60"/>
      <c r="N454" s="39"/>
      <c r="O454" s="42"/>
      <c r="P454" s="42"/>
      <c r="Q454" s="42"/>
      <c r="R454" s="42"/>
      <c r="S454" s="42"/>
      <c r="T454" s="42"/>
      <c r="U454" s="43"/>
      <c r="V454" s="3"/>
      <c r="W454" s="3"/>
      <c r="Y454" s="1"/>
    </row>
    <row r="455" spans="1:25" ht="13.15" customHeight="1">
      <c r="A455" s="56">
        <f>SUBTOTAL(3,$B$16:B455)</f>
        <v>440</v>
      </c>
      <c r="B455" s="8">
        <v>696244300596</v>
      </c>
      <c r="C455" s="1" t="s">
        <v>71</v>
      </c>
      <c r="D455" s="1" t="s">
        <v>1251</v>
      </c>
      <c r="E455" s="7">
        <v>635</v>
      </c>
      <c r="F455" s="44"/>
      <c r="G455" s="3">
        <v>169.95300000000003</v>
      </c>
      <c r="H455" s="3">
        <f t="shared" si="24"/>
        <v>0</v>
      </c>
      <c r="I455" s="2" t="s">
        <v>1356</v>
      </c>
      <c r="J455" s="52" t="s">
        <v>0</v>
      </c>
      <c r="K455" s="5">
        <v>3.8668633139999997</v>
      </c>
      <c r="L455" s="4" t="s">
        <v>611</v>
      </c>
      <c r="N455" s="4"/>
      <c r="O455" s="27">
        <v>36</v>
      </c>
      <c r="P455" s="27"/>
      <c r="Q455" s="1" t="s">
        <v>309</v>
      </c>
      <c r="R455" s="2" t="s">
        <v>519</v>
      </c>
      <c r="S455" s="2" t="s">
        <v>520</v>
      </c>
      <c r="T455" s="45" t="s">
        <v>573</v>
      </c>
      <c r="U455" s="4" t="s">
        <v>640</v>
      </c>
      <c r="V455" s="3"/>
      <c r="W455" s="3"/>
      <c r="Y455" s="1"/>
    </row>
    <row r="456" spans="1:25" ht="13.15" customHeight="1">
      <c r="A456" s="56">
        <f>SUBTOTAL(3,$B$16:B456)</f>
        <v>441</v>
      </c>
      <c r="B456" s="8">
        <v>696244301036</v>
      </c>
      <c r="C456" s="1" t="s">
        <v>608</v>
      </c>
      <c r="D456" s="1" t="s">
        <v>910</v>
      </c>
      <c r="E456" s="7">
        <v>3000</v>
      </c>
      <c r="F456" s="44"/>
      <c r="G456" s="3">
        <v>1083.8625</v>
      </c>
      <c r="H456" s="3">
        <f t="shared" si="24"/>
        <v>0</v>
      </c>
      <c r="I456" s="2" t="s">
        <v>1356</v>
      </c>
      <c r="J456" s="52" t="s">
        <v>0</v>
      </c>
      <c r="K456" s="5">
        <v>22.274753499999999</v>
      </c>
      <c r="L456" s="4" t="s">
        <v>524</v>
      </c>
      <c r="M456" s="52">
        <v>2</v>
      </c>
      <c r="N456" s="4" t="s">
        <v>525</v>
      </c>
      <c r="O456" s="27">
        <v>140</v>
      </c>
      <c r="P456" s="27">
        <v>70</v>
      </c>
      <c r="Q456" s="1" t="s">
        <v>1161</v>
      </c>
      <c r="R456" s="2" t="s">
        <v>519</v>
      </c>
      <c r="S456" s="2" t="s">
        <v>520</v>
      </c>
      <c r="T456" s="45" t="s">
        <v>573</v>
      </c>
      <c r="U456" s="4" t="s">
        <v>640</v>
      </c>
      <c r="V456" s="3"/>
      <c r="W456" s="3"/>
      <c r="Y456" s="1"/>
    </row>
    <row r="457" spans="1:25">
      <c r="A457" s="56">
        <f>SUBTOTAL(3,$B$16:B457)</f>
        <v>442</v>
      </c>
      <c r="B457" s="8">
        <v>696244301050</v>
      </c>
      <c r="C457" s="1" t="s">
        <v>609</v>
      </c>
      <c r="D457" s="1" t="s">
        <v>911</v>
      </c>
      <c r="E457" s="7">
        <v>100</v>
      </c>
      <c r="F457" s="44"/>
      <c r="G457" s="3">
        <v>45.160499999999999</v>
      </c>
      <c r="H457" s="3">
        <f t="shared" si="24"/>
        <v>0</v>
      </c>
      <c r="I457" s="2" t="s">
        <v>1356</v>
      </c>
      <c r="J457" s="52" t="s">
        <v>0</v>
      </c>
      <c r="K457" s="5">
        <v>1.0114584499999999</v>
      </c>
      <c r="L457" s="4" t="s">
        <v>522</v>
      </c>
      <c r="M457" s="52">
        <v>6</v>
      </c>
      <c r="N457" s="4" t="s">
        <v>523</v>
      </c>
      <c r="O457" s="27">
        <v>864</v>
      </c>
      <c r="P457" s="27">
        <v>144</v>
      </c>
      <c r="Q457" s="1" t="s">
        <v>310</v>
      </c>
      <c r="R457" s="2" t="s">
        <v>519</v>
      </c>
      <c r="S457" s="2" t="s">
        <v>520</v>
      </c>
      <c r="T457" s="45" t="s">
        <v>573</v>
      </c>
      <c r="U457" s="4" t="s">
        <v>640</v>
      </c>
      <c r="V457" s="3"/>
      <c r="W457" s="3"/>
      <c r="Y457" s="1"/>
    </row>
    <row r="458" spans="1:25" ht="13.15" customHeight="1">
      <c r="A458" s="56">
        <f>SUBTOTAL(3,$B$16:B458)</f>
        <v>443</v>
      </c>
      <c r="B458" s="8">
        <v>696244301074</v>
      </c>
      <c r="C458" s="1" t="s">
        <v>610</v>
      </c>
      <c r="D458" s="1" t="s">
        <v>1252</v>
      </c>
      <c r="E458" s="7">
        <v>425</v>
      </c>
      <c r="F458" s="44"/>
      <c r="G458" s="3">
        <v>169.95300000000003</v>
      </c>
      <c r="H458" s="3">
        <f t="shared" si="24"/>
        <v>0</v>
      </c>
      <c r="I458" s="2" t="s">
        <v>1356</v>
      </c>
      <c r="J458" s="52" t="s">
        <v>0</v>
      </c>
      <c r="K458" s="5">
        <v>3.6264484125000003</v>
      </c>
      <c r="L458" s="4" t="s">
        <v>611</v>
      </c>
      <c r="N458" s="4"/>
      <c r="O458" s="27">
        <v>36</v>
      </c>
      <c r="P458" s="27"/>
      <c r="Q458" s="1" t="s">
        <v>309</v>
      </c>
      <c r="R458" s="2" t="s">
        <v>519</v>
      </c>
      <c r="S458" s="2" t="s">
        <v>520</v>
      </c>
      <c r="T458" s="45" t="s">
        <v>574</v>
      </c>
      <c r="U458" s="4" t="s">
        <v>640</v>
      </c>
      <c r="V458" s="3"/>
      <c r="W458" s="3"/>
      <c r="Y458" s="1"/>
    </row>
    <row r="459" spans="1:25" ht="13.15" customHeight="1">
      <c r="A459" s="56">
        <f>SUBTOTAL(3,$B$16:B459)</f>
        <v>444</v>
      </c>
      <c r="B459" s="8">
        <v>696244301395</v>
      </c>
      <c r="C459" s="1" t="s">
        <v>662</v>
      </c>
      <c r="D459" s="1" t="s">
        <v>912</v>
      </c>
      <c r="E459" s="7">
        <v>1000</v>
      </c>
      <c r="F459" s="6"/>
      <c r="G459" s="3">
        <v>894.35</v>
      </c>
      <c r="H459" s="3">
        <f t="shared" si="24"/>
        <v>0</v>
      </c>
      <c r="I459" s="2" t="s">
        <v>1357</v>
      </c>
      <c r="J459" s="52" t="s">
        <v>0</v>
      </c>
      <c r="K459" s="5">
        <v>16.013604300000001</v>
      </c>
      <c r="L459" s="4" t="s">
        <v>524</v>
      </c>
      <c r="M459" s="52">
        <v>2</v>
      </c>
      <c r="N459" s="4" t="s">
        <v>525</v>
      </c>
      <c r="O459" s="27">
        <v>140</v>
      </c>
      <c r="P459" s="27">
        <v>70</v>
      </c>
      <c r="Q459" s="1" t="s">
        <v>1161</v>
      </c>
      <c r="R459" s="2" t="s">
        <v>519</v>
      </c>
      <c r="S459" s="2" t="s">
        <v>520</v>
      </c>
      <c r="T459" s="45" t="s">
        <v>574</v>
      </c>
      <c r="U459" s="4" t="s">
        <v>640</v>
      </c>
      <c r="V459" s="3"/>
      <c r="W459" s="3"/>
      <c r="Y459" s="1"/>
    </row>
    <row r="460" spans="1:25">
      <c r="A460" s="56">
        <f>SUBTOTAL(3,$B$16:B460)</f>
        <v>445</v>
      </c>
      <c r="B460" s="8">
        <v>696244301418</v>
      </c>
      <c r="C460" s="1" t="s">
        <v>663</v>
      </c>
      <c r="D460" s="1" t="s">
        <v>913</v>
      </c>
      <c r="E460" s="7">
        <v>40</v>
      </c>
      <c r="F460" s="6"/>
      <c r="G460" s="3">
        <v>44.72</v>
      </c>
      <c r="H460" s="3">
        <f t="shared" si="24"/>
        <v>0</v>
      </c>
      <c r="I460" s="2" t="s">
        <v>1357</v>
      </c>
      <c r="J460" s="52" t="s">
        <v>0</v>
      </c>
      <c r="K460" s="5">
        <v>0.96590417200000001</v>
      </c>
      <c r="L460" s="4" t="s">
        <v>522</v>
      </c>
      <c r="M460" s="52">
        <v>6</v>
      </c>
      <c r="N460" s="4" t="s">
        <v>523</v>
      </c>
      <c r="O460" s="27">
        <v>864</v>
      </c>
      <c r="P460" s="27">
        <v>144</v>
      </c>
      <c r="Q460" s="1" t="s">
        <v>310</v>
      </c>
      <c r="R460" s="2" t="s">
        <v>519</v>
      </c>
      <c r="S460" s="2" t="s">
        <v>520</v>
      </c>
      <c r="T460" s="45" t="s">
        <v>574</v>
      </c>
      <c r="U460" s="4" t="s">
        <v>640</v>
      </c>
      <c r="V460" s="3"/>
      <c r="W460" s="3"/>
      <c r="Y460" s="1"/>
    </row>
    <row r="461" spans="1:25" ht="13.15" customHeight="1">
      <c r="A461" s="56">
        <f>SUBTOTAL(3,$B$16:B461)</f>
        <v>446</v>
      </c>
      <c r="B461" s="8">
        <v>696244301432</v>
      </c>
      <c r="C461" s="1" t="s">
        <v>664</v>
      </c>
      <c r="D461" s="1" t="s">
        <v>1253</v>
      </c>
      <c r="E461" s="7">
        <v>168</v>
      </c>
      <c r="F461" s="6"/>
      <c r="G461" s="3">
        <v>161.86000000000001</v>
      </c>
      <c r="H461" s="3">
        <f t="shared" si="24"/>
        <v>0</v>
      </c>
      <c r="I461" s="2" t="s">
        <v>1357</v>
      </c>
      <c r="J461" s="52" t="s">
        <v>0</v>
      </c>
      <c r="K461" s="5">
        <v>3.1231975223999999</v>
      </c>
      <c r="L461" s="4" t="s">
        <v>611</v>
      </c>
      <c r="N461" s="4"/>
      <c r="O461" s="27">
        <v>36</v>
      </c>
      <c r="P461" s="27"/>
      <c r="Q461" s="1" t="s">
        <v>309</v>
      </c>
      <c r="R461" s="2" t="s">
        <v>519</v>
      </c>
      <c r="S461" s="2" t="s">
        <v>520</v>
      </c>
      <c r="T461" s="45" t="s">
        <v>612</v>
      </c>
      <c r="U461" s="4" t="s">
        <v>641</v>
      </c>
      <c r="V461" s="3"/>
      <c r="W461" s="3"/>
      <c r="Y461" s="1"/>
    </row>
    <row r="462" spans="1:25" ht="13.15" customHeight="1">
      <c r="A462" s="56">
        <f>SUBTOTAL(3,$B$16:B462)</f>
        <v>447</v>
      </c>
      <c r="B462" s="11" t="s">
        <v>1331</v>
      </c>
      <c r="C462" s="9"/>
      <c r="D462" s="9"/>
      <c r="E462" s="184"/>
      <c r="F462" s="9"/>
      <c r="G462" s="164"/>
      <c r="H462" s="53"/>
      <c r="I462" s="203"/>
      <c r="J462" s="53"/>
      <c r="K462" s="43"/>
      <c r="L462" s="4"/>
      <c r="N462" s="4"/>
      <c r="O462" s="27"/>
      <c r="P462" s="27"/>
      <c r="R462" s="2"/>
      <c r="S462" s="2"/>
      <c r="T462" s="45"/>
      <c r="V462" s="3"/>
      <c r="W462" s="3"/>
      <c r="Y462" s="1"/>
    </row>
    <row r="463" spans="1:25" ht="13.15" customHeight="1">
      <c r="A463" s="56">
        <f>SUBTOTAL(3,$B$16:B463)</f>
        <v>448</v>
      </c>
      <c r="B463" s="179">
        <v>696244702123</v>
      </c>
      <c r="C463" s="1" t="s">
        <v>1332</v>
      </c>
      <c r="D463" s="185" t="s">
        <v>1333</v>
      </c>
      <c r="E463" s="12">
        <v>2000</v>
      </c>
      <c r="F463" s="183"/>
      <c r="G463" s="188">
        <v>627.37</v>
      </c>
      <c r="H463" s="188">
        <f t="shared" si="24"/>
        <v>0</v>
      </c>
      <c r="I463" s="2" t="s">
        <v>1355</v>
      </c>
      <c r="J463" s="196">
        <v>46143</v>
      </c>
      <c r="K463" s="5">
        <v>38.478783999999997</v>
      </c>
      <c r="L463" s="4"/>
      <c r="N463" s="4"/>
      <c r="O463" s="27"/>
      <c r="P463" s="27"/>
      <c r="R463" s="2"/>
      <c r="S463" s="2"/>
      <c r="T463" s="45"/>
      <c r="V463" s="3"/>
      <c r="W463" s="3"/>
      <c r="Y463" s="1"/>
    </row>
    <row r="464" spans="1:25" ht="13.15" customHeight="1">
      <c r="A464" s="56">
        <f>SUBTOTAL(3,$B$16:B464)</f>
        <v>449</v>
      </c>
      <c r="B464" s="179">
        <v>696244702147</v>
      </c>
      <c r="C464" s="1" t="s">
        <v>1334</v>
      </c>
      <c r="D464" s="185" t="s">
        <v>1335</v>
      </c>
      <c r="E464" s="12">
        <v>50</v>
      </c>
      <c r="F464" s="183"/>
      <c r="G464" s="188">
        <v>19.61</v>
      </c>
      <c r="H464" s="188">
        <f t="shared" si="24"/>
        <v>0</v>
      </c>
      <c r="I464" s="2" t="s">
        <v>1355</v>
      </c>
      <c r="J464" s="196">
        <v>46143</v>
      </c>
      <c r="K464" s="5">
        <v>1.3089445999999998</v>
      </c>
      <c r="L464" s="4"/>
      <c r="N464" s="4"/>
      <c r="O464" s="27"/>
      <c r="P464" s="27"/>
      <c r="R464" s="2"/>
      <c r="S464" s="2"/>
      <c r="T464" s="45"/>
      <c r="V464" s="3"/>
      <c r="W464" s="3"/>
      <c r="Y464" s="1"/>
    </row>
    <row r="465" spans="1:25" ht="13.15" customHeight="1">
      <c r="A465" s="56">
        <f>SUBTOTAL(3,$B$16:B465)</f>
        <v>450</v>
      </c>
      <c r="B465" s="179">
        <v>696244702161</v>
      </c>
      <c r="C465" s="1" t="s">
        <v>1336</v>
      </c>
      <c r="D465" s="185" t="s">
        <v>1337</v>
      </c>
      <c r="E465" s="186">
        <v>0</v>
      </c>
      <c r="F465" s="183"/>
      <c r="G465" s="188">
        <v>0</v>
      </c>
      <c r="H465" s="188">
        <f t="shared" si="24"/>
        <v>0</v>
      </c>
      <c r="I465" s="2" t="s">
        <v>1355</v>
      </c>
      <c r="J465" s="196">
        <v>46143</v>
      </c>
      <c r="K465" s="5">
        <v>0.67500000000000004</v>
      </c>
      <c r="L465" s="4"/>
      <c r="N465" s="4"/>
      <c r="O465" s="27"/>
      <c r="P465" s="27"/>
      <c r="R465" s="2"/>
      <c r="S465" s="2"/>
      <c r="T465" s="45"/>
      <c r="V465" s="3"/>
      <c r="W465" s="3"/>
      <c r="Y465" s="1"/>
    </row>
    <row r="466" spans="1:25" ht="13.15" customHeight="1">
      <c r="A466" s="56">
        <f>SUBTOTAL(3,$B$16:B466)</f>
        <v>451</v>
      </c>
      <c r="B466" s="179">
        <v>696244702185</v>
      </c>
      <c r="C466" s="1" t="s">
        <v>1338</v>
      </c>
      <c r="D466" s="185" t="s">
        <v>1339</v>
      </c>
      <c r="E466" s="12">
        <v>1000</v>
      </c>
      <c r="F466" s="183"/>
      <c r="G466" s="188">
        <v>544.47</v>
      </c>
      <c r="H466" s="188">
        <f t="shared" si="24"/>
        <v>0</v>
      </c>
      <c r="I466" s="2" t="s">
        <v>1355</v>
      </c>
      <c r="J466" s="196">
        <v>46143</v>
      </c>
      <c r="K466" s="5">
        <v>28.006791499999999</v>
      </c>
      <c r="L466" s="4"/>
      <c r="N466" s="4"/>
      <c r="O466" s="27"/>
      <c r="P466" s="27"/>
      <c r="R466" s="2"/>
      <c r="S466" s="2"/>
      <c r="T466" s="45"/>
      <c r="V466" s="3"/>
      <c r="W466" s="3"/>
      <c r="Y466" s="1"/>
    </row>
    <row r="467" spans="1:25" ht="13.15" customHeight="1">
      <c r="A467" s="56">
        <f>SUBTOTAL(3,$B$16:B467)</f>
        <v>452</v>
      </c>
      <c r="B467" s="179">
        <v>696244702208</v>
      </c>
      <c r="C467" s="1" t="s">
        <v>1340</v>
      </c>
      <c r="D467" s="185" t="s">
        <v>1341</v>
      </c>
      <c r="E467" s="12">
        <v>50</v>
      </c>
      <c r="F467" s="183"/>
      <c r="G467" s="188">
        <v>34.03</v>
      </c>
      <c r="H467" s="188">
        <f t="shared" si="24"/>
        <v>0</v>
      </c>
      <c r="I467" s="2" t="s">
        <v>1355</v>
      </c>
      <c r="J467" s="196">
        <v>46143</v>
      </c>
      <c r="K467" s="5">
        <v>1.7112895749999999</v>
      </c>
      <c r="L467" s="4"/>
      <c r="N467" s="4"/>
      <c r="O467" s="27"/>
      <c r="P467" s="27"/>
      <c r="R467" s="2"/>
      <c r="S467" s="2"/>
      <c r="T467" s="45"/>
      <c r="V467" s="3"/>
      <c r="W467" s="3"/>
      <c r="Y467" s="1"/>
    </row>
    <row r="468" spans="1:25" ht="13.15" customHeight="1">
      <c r="A468" s="56">
        <f>SUBTOTAL(3,$B$16:B468)</f>
        <v>453</v>
      </c>
      <c r="B468" s="179">
        <v>696244702222</v>
      </c>
      <c r="C468" s="1" t="s">
        <v>1342</v>
      </c>
      <c r="D468" s="185" t="s">
        <v>1343</v>
      </c>
      <c r="E468" s="186">
        <v>0</v>
      </c>
      <c r="F468" s="183"/>
      <c r="G468" s="205">
        <v>0</v>
      </c>
      <c r="H468" s="188">
        <f t="shared" si="24"/>
        <v>0</v>
      </c>
      <c r="I468" s="2" t="s">
        <v>1355</v>
      </c>
      <c r="J468" s="196">
        <v>46143</v>
      </c>
      <c r="K468" s="5">
        <v>0.67500000000000004</v>
      </c>
      <c r="L468" s="4"/>
      <c r="N468" s="4"/>
      <c r="O468" s="27"/>
      <c r="P468" s="27"/>
      <c r="R468" s="2"/>
      <c r="S468" s="2"/>
      <c r="T468" s="45"/>
      <c r="V468" s="3"/>
      <c r="W468" s="3"/>
      <c r="Y468" s="1"/>
    </row>
    <row r="469" spans="1:25" ht="13.15" customHeight="1">
      <c r="A469" s="56">
        <f>SUBTOTAL(3,$B$16:B469)</f>
        <v>454</v>
      </c>
      <c r="B469" s="11" t="s">
        <v>1344</v>
      </c>
      <c r="C469" s="9"/>
      <c r="D469" s="9"/>
      <c r="E469" s="184"/>
      <c r="F469" s="9"/>
      <c r="G469" s="164"/>
      <c r="H469" s="53"/>
      <c r="I469" s="203"/>
      <c r="J469" s="53"/>
      <c r="K469" s="43"/>
      <c r="L469" s="4"/>
      <c r="N469" s="4"/>
      <c r="O469" s="27"/>
      <c r="P469" s="27"/>
      <c r="R469" s="2"/>
      <c r="S469" s="2"/>
      <c r="T469" s="45"/>
      <c r="V469" s="3"/>
      <c r="W469" s="3"/>
      <c r="Y469" s="1"/>
    </row>
    <row r="470" spans="1:25" ht="13.15" customHeight="1">
      <c r="A470" s="56">
        <f>SUBTOTAL(3,$B$16:B470)</f>
        <v>455</v>
      </c>
      <c r="B470" s="179">
        <v>696244404157</v>
      </c>
      <c r="C470" s="1" t="s">
        <v>1345</v>
      </c>
      <c r="D470" s="185" t="s">
        <v>1346</v>
      </c>
      <c r="E470" s="12">
        <v>1000</v>
      </c>
      <c r="F470" s="183"/>
      <c r="G470" s="188">
        <v>948.38</v>
      </c>
      <c r="H470" s="188">
        <f t="shared" si="24"/>
        <v>0</v>
      </c>
      <c r="I470" s="2">
        <v>30</v>
      </c>
      <c r="J470" s="196">
        <v>46143</v>
      </c>
      <c r="K470" s="5">
        <v>34.157709199999999</v>
      </c>
      <c r="L470" s="4"/>
      <c r="N470" s="4"/>
      <c r="O470" s="27"/>
      <c r="P470" s="27"/>
      <c r="R470" s="2"/>
      <c r="S470" s="2"/>
      <c r="T470" s="45"/>
      <c r="V470" s="3"/>
      <c r="W470" s="3"/>
      <c r="Y470" s="1"/>
    </row>
    <row r="471" spans="1:25" ht="13.15" customHeight="1">
      <c r="A471" s="56">
        <f>SUBTOTAL(3,$B$16:B471)</f>
        <v>456</v>
      </c>
      <c r="B471" s="179">
        <v>696244404171</v>
      </c>
      <c r="C471" s="1" t="s">
        <v>1347</v>
      </c>
      <c r="D471" s="185" t="s">
        <v>1348</v>
      </c>
      <c r="E471" s="12">
        <v>50</v>
      </c>
      <c r="F471" s="183"/>
      <c r="G471" s="188">
        <v>59.38</v>
      </c>
      <c r="H471" s="188">
        <f t="shared" si="24"/>
        <v>0</v>
      </c>
      <c r="I471" s="2">
        <v>30</v>
      </c>
      <c r="J471" s="196">
        <v>46143</v>
      </c>
      <c r="K471" s="5">
        <v>2.01883546</v>
      </c>
      <c r="L471" s="4"/>
      <c r="N471" s="4"/>
      <c r="O471" s="27"/>
      <c r="P471" s="27"/>
      <c r="R471" s="2"/>
      <c r="S471" s="2"/>
      <c r="T471" s="45"/>
      <c r="V471" s="3"/>
      <c r="W471" s="3"/>
      <c r="Y471" s="1"/>
    </row>
    <row r="472" spans="1:25" ht="13.15" customHeight="1">
      <c r="A472" s="56">
        <f>SUBTOTAL(3,$B$16:B472)</f>
        <v>457</v>
      </c>
      <c r="B472" s="179">
        <v>696244404218</v>
      </c>
      <c r="C472" s="1" t="s">
        <v>1349</v>
      </c>
      <c r="D472" s="185" t="s">
        <v>1350</v>
      </c>
      <c r="E472" s="12">
        <v>500</v>
      </c>
      <c r="F472" s="183"/>
      <c r="G472" s="188">
        <v>728.04</v>
      </c>
      <c r="H472" s="188">
        <f t="shared" si="24"/>
        <v>0</v>
      </c>
      <c r="I472" s="2">
        <v>30</v>
      </c>
      <c r="J472" s="196">
        <v>46143</v>
      </c>
      <c r="K472" s="5">
        <v>23.200698099999997</v>
      </c>
      <c r="L472" s="4"/>
      <c r="N472" s="4"/>
      <c r="O472" s="27"/>
      <c r="P472" s="27"/>
      <c r="R472" s="2"/>
      <c r="S472" s="2"/>
      <c r="T472" s="45"/>
      <c r="V472" s="3"/>
      <c r="W472" s="3"/>
      <c r="Y472" s="1"/>
    </row>
    <row r="473" spans="1:25" ht="13.15" customHeight="1">
      <c r="A473" s="56">
        <f>SUBTOTAL(3,$B$16:B473)</f>
        <v>458</v>
      </c>
      <c r="B473" s="179">
        <v>696244404232</v>
      </c>
      <c r="C473" s="1" t="s">
        <v>1351</v>
      </c>
      <c r="D473" s="185" t="s">
        <v>1352</v>
      </c>
      <c r="E473" s="12">
        <v>50</v>
      </c>
      <c r="F473" s="183"/>
      <c r="G473" s="188">
        <v>91.25</v>
      </c>
      <c r="H473" s="188">
        <f t="shared" si="24"/>
        <v>0</v>
      </c>
      <c r="I473" s="2">
        <v>30</v>
      </c>
      <c r="J473" s="196">
        <v>46143</v>
      </c>
      <c r="K473" s="5">
        <v>2.5589698099999998</v>
      </c>
      <c r="L473" s="4"/>
      <c r="N473" s="4"/>
      <c r="O473" s="27"/>
      <c r="P473" s="27"/>
      <c r="R473" s="2"/>
      <c r="S473" s="2"/>
      <c r="T473" s="45"/>
      <c r="V473" s="3"/>
      <c r="W473" s="3"/>
      <c r="Y473" s="1"/>
    </row>
    <row r="474" spans="1:25" ht="13.15" customHeight="1">
      <c r="A474" s="56">
        <f>SUBTOTAL(3,$B$16:B474)</f>
        <v>459</v>
      </c>
      <c r="B474" s="47" t="s">
        <v>70</v>
      </c>
      <c r="C474" s="39"/>
      <c r="D474" s="39"/>
      <c r="E474" s="48"/>
      <c r="F474" s="39"/>
      <c r="G474" s="39"/>
      <c r="H474" s="40"/>
      <c r="I474" s="42"/>
      <c r="J474" s="195"/>
      <c r="K474" s="43"/>
      <c r="L474" s="4" t="s">
        <v>524</v>
      </c>
      <c r="M474" s="52">
        <v>2</v>
      </c>
      <c r="N474" s="4" t="s">
        <v>525</v>
      </c>
      <c r="O474" s="27">
        <v>140</v>
      </c>
      <c r="P474" s="27">
        <v>70</v>
      </c>
      <c r="Q474" s="1" t="s">
        <v>1161</v>
      </c>
      <c r="R474" s="2" t="s">
        <v>519</v>
      </c>
      <c r="S474" s="2" t="s">
        <v>520</v>
      </c>
      <c r="T474" s="45" t="s">
        <v>612</v>
      </c>
      <c r="U474" s="4" t="s">
        <v>641</v>
      </c>
      <c r="V474" s="3"/>
      <c r="W474" s="3"/>
      <c r="Y474" s="1"/>
    </row>
    <row r="475" spans="1:25">
      <c r="A475" s="56">
        <f>SUBTOTAL(3,$B$16:B475)</f>
        <v>460</v>
      </c>
      <c r="B475" s="8">
        <v>696244501566</v>
      </c>
      <c r="C475" s="1" t="s">
        <v>504</v>
      </c>
      <c r="D475" s="1" t="s">
        <v>505</v>
      </c>
      <c r="E475" s="7">
        <v>500</v>
      </c>
      <c r="F475" s="44"/>
      <c r="G475" s="3">
        <v>1195.0899999999999</v>
      </c>
      <c r="H475" s="3">
        <f t="shared" ref="H475:H484" si="25">(ROUND(G475*(1-$E$5)*(1-$G$5)*(1-$H$5),2)*F475)</f>
        <v>0</v>
      </c>
      <c r="I475" s="2" t="s">
        <v>1363</v>
      </c>
      <c r="J475" s="52" t="s">
        <v>0</v>
      </c>
      <c r="K475" s="5">
        <v>16.924409999999998</v>
      </c>
      <c r="L475" s="4" t="s">
        <v>522</v>
      </c>
      <c r="M475" s="52">
        <v>6</v>
      </c>
      <c r="N475" s="4" t="s">
        <v>523</v>
      </c>
      <c r="O475" s="27">
        <v>864</v>
      </c>
      <c r="P475" s="27">
        <v>144</v>
      </c>
      <c r="Q475" s="1" t="s">
        <v>310</v>
      </c>
      <c r="R475" s="2" t="s">
        <v>519</v>
      </c>
      <c r="S475" s="2" t="s">
        <v>520</v>
      </c>
      <c r="T475" s="45" t="s">
        <v>612</v>
      </c>
      <c r="U475" s="4" t="s">
        <v>640</v>
      </c>
      <c r="V475" s="3"/>
      <c r="W475" s="3"/>
      <c r="Y475" s="1"/>
    </row>
    <row r="476" spans="1:25" ht="14.45" customHeight="1">
      <c r="A476" s="56">
        <f>SUBTOTAL(3,$B$16:B476)</f>
        <v>461</v>
      </c>
      <c r="B476" s="8">
        <v>696244500002</v>
      </c>
      <c r="C476" s="1" t="s">
        <v>69</v>
      </c>
      <c r="D476" s="1" t="s">
        <v>1254</v>
      </c>
      <c r="E476" s="7">
        <v>100</v>
      </c>
      <c r="F476" s="44"/>
      <c r="G476" s="3">
        <v>245.07</v>
      </c>
      <c r="H476" s="3">
        <f t="shared" si="25"/>
        <v>0</v>
      </c>
      <c r="I476" s="2" t="s">
        <v>1363</v>
      </c>
      <c r="J476" s="52" t="s">
        <v>0</v>
      </c>
      <c r="K476" s="5">
        <v>3.4544819999999996</v>
      </c>
      <c r="L476" s="4" t="s">
        <v>614</v>
      </c>
      <c r="M476" s="52">
        <v>20</v>
      </c>
      <c r="N476" s="4" t="s">
        <v>523</v>
      </c>
      <c r="O476" s="27">
        <v>2880</v>
      </c>
      <c r="P476" s="27">
        <v>144</v>
      </c>
      <c r="Q476" s="1" t="s">
        <v>316</v>
      </c>
      <c r="R476" s="2" t="s">
        <v>519</v>
      </c>
      <c r="S476" s="2" t="s">
        <v>520</v>
      </c>
      <c r="T476" s="45"/>
      <c r="U476" s="4" t="s">
        <v>634</v>
      </c>
      <c r="V476" s="3"/>
      <c r="W476" s="3"/>
      <c r="Y476" s="1"/>
    </row>
    <row r="477" spans="1:25" ht="13.15" customHeight="1">
      <c r="A477" s="56">
        <f>SUBTOTAL(3,$B$16:B477)</f>
        <v>462</v>
      </c>
      <c r="B477" s="8">
        <v>696244500256</v>
      </c>
      <c r="C477" s="1" t="s">
        <v>68</v>
      </c>
      <c r="D477" s="1" t="s">
        <v>67</v>
      </c>
      <c r="E477" s="7">
        <v>18</v>
      </c>
      <c r="F477" s="44"/>
      <c r="G477" s="3">
        <v>50.3</v>
      </c>
      <c r="H477" s="3">
        <f t="shared" si="25"/>
        <v>0</v>
      </c>
      <c r="J477" s="52" t="s">
        <v>0</v>
      </c>
      <c r="K477" s="5">
        <v>0.86156675999999988</v>
      </c>
      <c r="L477" s="39"/>
      <c r="M477" s="60"/>
      <c r="N477" s="39"/>
      <c r="O477" s="42"/>
      <c r="P477" s="42"/>
      <c r="Q477" s="42"/>
      <c r="R477" s="42"/>
      <c r="S477" s="42"/>
      <c r="T477" s="42"/>
      <c r="U477" s="43"/>
      <c r="V477" s="3"/>
      <c r="W477" s="3"/>
      <c r="Y477" s="1"/>
    </row>
    <row r="478" spans="1:25" ht="14.45" customHeight="1">
      <c r="A478" s="56">
        <f>SUBTOTAL(3,$B$16:B478)</f>
        <v>463</v>
      </c>
      <c r="B478" s="8">
        <v>696244501580</v>
      </c>
      <c r="C478" s="1" t="s">
        <v>506</v>
      </c>
      <c r="D478" s="1" t="s">
        <v>507</v>
      </c>
      <c r="E478" s="7">
        <v>500</v>
      </c>
      <c r="F478" s="44"/>
      <c r="G478" s="3">
        <v>1328.21</v>
      </c>
      <c r="H478" s="3">
        <f t="shared" si="25"/>
        <v>0</v>
      </c>
      <c r="I478" s="2" t="s">
        <v>1363</v>
      </c>
      <c r="J478" s="52" t="s">
        <v>0</v>
      </c>
      <c r="K478" s="5">
        <v>19.691220650000002</v>
      </c>
      <c r="L478" s="4" t="s">
        <v>518</v>
      </c>
      <c r="N478" s="1"/>
      <c r="O478" s="27">
        <v>36</v>
      </c>
      <c r="P478" s="27"/>
      <c r="Q478" s="1" t="s">
        <v>309</v>
      </c>
      <c r="R478" s="2" t="s">
        <v>519</v>
      </c>
      <c r="S478" s="2" t="s">
        <v>520</v>
      </c>
      <c r="T478" s="45" t="s">
        <v>618</v>
      </c>
      <c r="U478" s="4" t="s">
        <v>640</v>
      </c>
      <c r="V478" s="3"/>
      <c r="W478" s="3"/>
      <c r="Y478" s="1"/>
    </row>
    <row r="479" spans="1:25">
      <c r="A479" s="56">
        <f>SUBTOTAL(3,$B$16:B479)</f>
        <v>464</v>
      </c>
      <c r="B479" s="8">
        <v>696244500132</v>
      </c>
      <c r="C479" s="1" t="s">
        <v>66</v>
      </c>
      <c r="D479" s="1" t="s">
        <v>1255</v>
      </c>
      <c r="E479" s="7">
        <v>100</v>
      </c>
      <c r="F479" s="44"/>
      <c r="G479" s="3">
        <v>272.60000000000002</v>
      </c>
      <c r="H479" s="3">
        <f t="shared" si="25"/>
        <v>0</v>
      </c>
      <c r="I479" s="2" t="s">
        <v>1363</v>
      </c>
      <c r="J479" s="52" t="s">
        <v>0</v>
      </c>
      <c r="K479" s="5">
        <v>4.0078441300000005</v>
      </c>
      <c r="L479" s="4" t="s">
        <v>522</v>
      </c>
      <c r="M479" s="52">
        <v>6</v>
      </c>
      <c r="N479" s="4" t="s">
        <v>523</v>
      </c>
      <c r="O479" s="27">
        <v>864</v>
      </c>
      <c r="P479" s="27">
        <v>144</v>
      </c>
      <c r="Q479" s="1" t="s">
        <v>310</v>
      </c>
      <c r="R479" s="2" t="s">
        <v>519</v>
      </c>
      <c r="S479" s="2" t="s">
        <v>520</v>
      </c>
      <c r="T479" s="45" t="s">
        <v>618</v>
      </c>
      <c r="U479" s="4" t="s">
        <v>640</v>
      </c>
      <c r="V479" s="3"/>
      <c r="W479" s="3"/>
      <c r="Y479" s="1"/>
    </row>
    <row r="480" spans="1:25" ht="13.15" customHeight="1">
      <c r="A480" s="56">
        <f>SUBTOTAL(3,$B$16:B480)</f>
        <v>465</v>
      </c>
      <c r="B480" s="8">
        <v>696244500279</v>
      </c>
      <c r="C480" s="1" t="s">
        <v>65</v>
      </c>
      <c r="D480" s="1" t="s">
        <v>64</v>
      </c>
      <c r="E480" s="7">
        <v>18</v>
      </c>
      <c r="F480" s="44"/>
      <c r="G480" s="3">
        <v>53.9</v>
      </c>
      <c r="H480" s="3">
        <f t="shared" si="25"/>
        <v>0</v>
      </c>
      <c r="J480" s="52" t="s">
        <v>0</v>
      </c>
      <c r="K480" s="5">
        <v>0.96117194340000012</v>
      </c>
      <c r="L480" s="4" t="s">
        <v>524</v>
      </c>
      <c r="M480" s="52">
        <v>2</v>
      </c>
      <c r="N480" s="4" t="s">
        <v>525</v>
      </c>
      <c r="O480" s="27">
        <v>140</v>
      </c>
      <c r="P480" s="27">
        <v>70</v>
      </c>
      <c r="Q480" s="1" t="s">
        <v>1161</v>
      </c>
      <c r="R480" s="2" t="s">
        <v>519</v>
      </c>
      <c r="S480" s="2" t="s">
        <v>520</v>
      </c>
      <c r="T480" s="45" t="s">
        <v>618</v>
      </c>
      <c r="U480" s="4" t="s">
        <v>640</v>
      </c>
      <c r="V480" s="3"/>
      <c r="W480" s="3"/>
      <c r="Y480" s="1"/>
    </row>
    <row r="481" spans="1:25" ht="13.15" customHeight="1">
      <c r="A481" s="56">
        <f>SUBTOTAL(3,$B$16:B481)</f>
        <v>466</v>
      </c>
      <c r="B481" s="8">
        <v>696244501597</v>
      </c>
      <c r="C481" s="1" t="s">
        <v>508</v>
      </c>
      <c r="D481" s="1" t="s">
        <v>509</v>
      </c>
      <c r="E481" s="7">
        <v>500</v>
      </c>
      <c r="F481" s="44"/>
      <c r="G481" s="3">
        <v>1658.41</v>
      </c>
      <c r="H481" s="3">
        <f t="shared" si="25"/>
        <v>0</v>
      </c>
      <c r="I481" s="2" t="s">
        <v>1363</v>
      </c>
      <c r="J481" s="52" t="s">
        <v>0</v>
      </c>
      <c r="K481" s="5">
        <v>24.750846500000002</v>
      </c>
      <c r="L481" s="39"/>
      <c r="M481" s="60"/>
      <c r="N481" s="39"/>
      <c r="O481" s="42"/>
      <c r="P481" s="42"/>
      <c r="Q481" s="42"/>
      <c r="R481" s="42"/>
      <c r="S481" s="42"/>
      <c r="T481" s="42"/>
      <c r="U481" s="58"/>
      <c r="V481" s="3"/>
      <c r="W481" s="3"/>
      <c r="Y481" s="1"/>
    </row>
    <row r="482" spans="1:25" ht="14.45" customHeight="1">
      <c r="A482" s="56">
        <f>SUBTOTAL(3,$B$16:B482)</f>
        <v>467</v>
      </c>
      <c r="B482" s="8">
        <v>696244500187</v>
      </c>
      <c r="C482" s="1" t="s">
        <v>392</v>
      </c>
      <c r="D482" s="1" t="s">
        <v>1256</v>
      </c>
      <c r="E482" s="7">
        <v>100</v>
      </c>
      <c r="F482" s="44"/>
      <c r="G482" s="3">
        <v>335.32</v>
      </c>
      <c r="H482" s="3">
        <f t="shared" si="25"/>
        <v>0</v>
      </c>
      <c r="I482" s="2" t="s">
        <v>1363</v>
      </c>
      <c r="J482" s="52" t="s">
        <v>0</v>
      </c>
      <c r="K482" s="5">
        <v>5.0197693000000001</v>
      </c>
      <c r="L482" s="4" t="s">
        <v>518</v>
      </c>
      <c r="N482" s="1"/>
      <c r="O482" s="27">
        <v>36</v>
      </c>
      <c r="P482" s="27"/>
      <c r="Q482" s="1" t="s">
        <v>309</v>
      </c>
      <c r="R482" s="2" t="s">
        <v>519</v>
      </c>
      <c r="S482" s="2" t="s">
        <v>520</v>
      </c>
      <c r="T482" s="45" t="s">
        <v>547</v>
      </c>
      <c r="U482" s="57" t="s">
        <v>636</v>
      </c>
      <c r="V482" s="3"/>
      <c r="W482" s="3"/>
      <c r="Y482" s="1"/>
    </row>
    <row r="483" spans="1:25">
      <c r="A483" s="56">
        <f>SUBTOTAL(3,$B$16:B483)</f>
        <v>468</v>
      </c>
      <c r="B483" s="8" t="s">
        <v>613</v>
      </c>
      <c r="C483" s="1" t="s">
        <v>393</v>
      </c>
      <c r="D483" s="1" t="s">
        <v>394</v>
      </c>
      <c r="E483" s="7">
        <v>18</v>
      </c>
      <c r="F483" s="44"/>
      <c r="G483" s="3">
        <v>66.290000000000006</v>
      </c>
      <c r="H483" s="3">
        <f t="shared" si="25"/>
        <v>0</v>
      </c>
      <c r="J483" s="52" t="s">
        <v>0</v>
      </c>
      <c r="K483" s="5">
        <v>1.143318474</v>
      </c>
      <c r="L483" s="4" t="s">
        <v>522</v>
      </c>
      <c r="M483" s="52">
        <v>6</v>
      </c>
      <c r="N483" s="4" t="s">
        <v>523</v>
      </c>
      <c r="O483" s="27">
        <v>864</v>
      </c>
      <c r="P483" s="27">
        <v>144</v>
      </c>
      <c r="Q483" s="1" t="s">
        <v>310</v>
      </c>
      <c r="R483" s="2" t="s">
        <v>519</v>
      </c>
      <c r="S483" s="2" t="s">
        <v>520</v>
      </c>
      <c r="T483" s="45" t="s">
        <v>547</v>
      </c>
      <c r="U483" s="57" t="s">
        <v>636</v>
      </c>
      <c r="V483" s="3"/>
      <c r="W483" s="3"/>
      <c r="Y483" s="1"/>
    </row>
    <row r="484" spans="1:25" ht="13.15" customHeight="1">
      <c r="A484" s="56">
        <f>SUBTOTAL(3,$B$16:B484)</f>
        <v>469</v>
      </c>
      <c r="B484" s="8">
        <v>696244600993</v>
      </c>
      <c r="C484" s="1" t="s">
        <v>63</v>
      </c>
      <c r="D484" s="1" t="s">
        <v>62</v>
      </c>
      <c r="E484" s="50">
        <v>1</v>
      </c>
      <c r="F484" s="44"/>
      <c r="G484" s="3">
        <v>14.07</v>
      </c>
      <c r="H484" s="3">
        <f t="shared" si="25"/>
        <v>0</v>
      </c>
      <c r="J484" s="52" t="s">
        <v>0</v>
      </c>
      <c r="K484" s="5">
        <v>7.6941586999999992E-2</v>
      </c>
      <c r="L484" s="4" t="s">
        <v>524</v>
      </c>
      <c r="M484" s="52">
        <v>2</v>
      </c>
      <c r="N484" s="4" t="s">
        <v>525</v>
      </c>
      <c r="O484" s="27">
        <v>140</v>
      </c>
      <c r="P484" s="27">
        <v>70</v>
      </c>
      <c r="Q484" s="1" t="s">
        <v>1161</v>
      </c>
      <c r="R484" s="2" t="s">
        <v>519</v>
      </c>
      <c r="S484" s="2" t="s">
        <v>520</v>
      </c>
      <c r="T484" s="45" t="s">
        <v>547</v>
      </c>
      <c r="U484" s="57" t="s">
        <v>636</v>
      </c>
      <c r="V484" s="3"/>
      <c r="W484" s="3"/>
      <c r="Y484" s="1"/>
    </row>
    <row r="485" spans="1:25" ht="13.15" customHeight="1">
      <c r="A485" s="56">
        <f>SUBTOTAL(3,$B$16:B485)</f>
        <v>470</v>
      </c>
      <c r="B485" s="47" t="s">
        <v>615</v>
      </c>
      <c r="C485" s="39"/>
      <c r="D485" s="39"/>
      <c r="E485" s="48"/>
      <c r="F485" s="39"/>
      <c r="G485" s="39"/>
      <c r="H485" s="40"/>
      <c r="I485" s="42"/>
      <c r="J485" s="195"/>
      <c r="K485" s="43"/>
      <c r="L485" s="39"/>
      <c r="M485" s="60"/>
      <c r="N485" s="39"/>
      <c r="O485" s="42"/>
      <c r="P485" s="42"/>
      <c r="Q485" s="42"/>
      <c r="R485" s="42"/>
      <c r="S485" s="42"/>
      <c r="T485" s="42"/>
      <c r="U485" s="43"/>
      <c r="V485" s="3"/>
      <c r="W485" s="3"/>
      <c r="Y485" s="1"/>
    </row>
    <row r="486" spans="1:25" ht="13.15" customHeight="1">
      <c r="A486" s="56">
        <f>SUBTOTAL(3,$B$16:B486)</f>
        <v>471</v>
      </c>
      <c r="B486" s="8">
        <v>696244501801</v>
      </c>
      <c r="C486" s="1" t="s">
        <v>616</v>
      </c>
      <c r="D486" s="1" t="s">
        <v>617</v>
      </c>
      <c r="E486" s="7">
        <v>2300</v>
      </c>
      <c r="F486" s="44"/>
      <c r="G486" s="3">
        <v>411.39</v>
      </c>
      <c r="H486" s="3">
        <f>(ROUND(G486*(1-$E$5)*(1-$G$5)*(1-$H$5),2)*F486)</f>
        <v>0</v>
      </c>
      <c r="I486" s="2">
        <v>20</v>
      </c>
      <c r="J486" s="52" t="s">
        <v>0</v>
      </c>
      <c r="K486" s="5">
        <v>32.786737988200002</v>
      </c>
      <c r="L486" s="4" t="s">
        <v>622</v>
      </c>
      <c r="M486" s="52">
        <v>50</v>
      </c>
      <c r="N486" s="1"/>
      <c r="O486" s="27">
        <v>90000</v>
      </c>
      <c r="P486" s="27"/>
      <c r="Q486" s="1" t="s">
        <v>317</v>
      </c>
      <c r="R486" s="2" t="s">
        <v>623</v>
      </c>
      <c r="S486" s="2" t="s">
        <v>520</v>
      </c>
      <c r="T486" s="45"/>
      <c r="U486" s="4" t="s">
        <v>639</v>
      </c>
      <c r="V486" s="3"/>
      <c r="W486" s="3"/>
      <c r="Y486" s="1"/>
    </row>
    <row r="487" spans="1:25" ht="13.15" customHeight="1">
      <c r="A487" s="56">
        <f>SUBTOTAL(3,$B$16:B487)</f>
        <v>472</v>
      </c>
      <c r="B487" s="8">
        <v>696244501825</v>
      </c>
      <c r="C487" s="1" t="s">
        <v>619</v>
      </c>
      <c r="D487" s="1" t="s">
        <v>620</v>
      </c>
      <c r="E487" s="7">
        <v>50</v>
      </c>
      <c r="F487" s="44"/>
      <c r="G487" s="3">
        <v>12.25</v>
      </c>
      <c r="H487" s="3">
        <f>(ROUND(G487*(1-$E$5)*(1-$G$5)*(1-$H$5),2)*F487)</f>
        <v>0</v>
      </c>
      <c r="I487" s="2">
        <v>20</v>
      </c>
      <c r="J487" s="52" t="s">
        <v>0</v>
      </c>
      <c r="K487" s="5">
        <v>0.99842908670000008</v>
      </c>
      <c r="L487" s="4" t="s">
        <v>624</v>
      </c>
      <c r="M487" s="52">
        <v>12</v>
      </c>
      <c r="N487" s="4" t="s">
        <v>625</v>
      </c>
      <c r="O487" s="27">
        <v>10800</v>
      </c>
      <c r="P487" s="27">
        <v>900</v>
      </c>
      <c r="Q487" s="1" t="s">
        <v>318</v>
      </c>
      <c r="R487" s="2" t="s">
        <v>623</v>
      </c>
      <c r="S487" s="2" t="s">
        <v>520</v>
      </c>
      <c r="T487" s="45"/>
      <c r="U487" s="4" t="s">
        <v>639</v>
      </c>
      <c r="V487" s="3"/>
      <c r="W487" s="3"/>
      <c r="Y487" s="1"/>
    </row>
    <row r="488" spans="1:25" ht="13.15" customHeight="1">
      <c r="A488" s="56">
        <f>SUBTOTAL(3,$B$16:B488)</f>
        <v>473</v>
      </c>
      <c r="B488" s="8">
        <v>696244501849</v>
      </c>
      <c r="C488" s="1" t="s">
        <v>621</v>
      </c>
      <c r="D488" s="1" t="s">
        <v>1257</v>
      </c>
      <c r="E488" s="7">
        <v>320</v>
      </c>
      <c r="F488" s="44"/>
      <c r="G488" s="3">
        <v>62.96</v>
      </c>
      <c r="H488" s="3">
        <f>(ROUND(G488*(1-$E$5)*(1-$G$5)*(1-$H$5),2)*F488)</f>
        <v>0</v>
      </c>
      <c r="I488" s="2">
        <v>20</v>
      </c>
      <c r="J488" s="52" t="s">
        <v>0</v>
      </c>
      <c r="K488" s="5">
        <v>5.0361461548799999</v>
      </c>
      <c r="L488" s="4" t="s">
        <v>626</v>
      </c>
      <c r="M488" s="52">
        <v>50</v>
      </c>
      <c r="N488" s="1"/>
      <c r="O488" s="27">
        <v>90000</v>
      </c>
      <c r="P488" s="27"/>
      <c r="Q488" s="1" t="s">
        <v>317</v>
      </c>
      <c r="R488" s="2" t="s">
        <v>623</v>
      </c>
      <c r="S488" s="2" t="s">
        <v>520</v>
      </c>
      <c r="T488" s="45"/>
      <c r="U488" s="4" t="s">
        <v>642</v>
      </c>
      <c r="V488" s="3"/>
      <c r="W488" s="3"/>
      <c r="Y488" s="1"/>
    </row>
    <row r="489" spans="1:25" ht="13.15" customHeight="1">
      <c r="A489" s="56">
        <f>SUBTOTAL(3,$B$16:B489)</f>
        <v>474</v>
      </c>
      <c r="B489" s="47" t="s">
        <v>652</v>
      </c>
      <c r="C489" s="39"/>
      <c r="D489" s="39"/>
      <c r="E489" s="48"/>
      <c r="F489" s="39"/>
      <c r="G489" s="39"/>
      <c r="H489" s="40"/>
      <c r="I489" s="58"/>
      <c r="J489" s="195"/>
      <c r="K489" s="43"/>
      <c r="L489" s="4" t="s">
        <v>624</v>
      </c>
      <c r="M489" s="52">
        <v>12</v>
      </c>
      <c r="N489" s="4" t="s">
        <v>625</v>
      </c>
      <c r="O489" s="27">
        <v>10800</v>
      </c>
      <c r="P489" s="27">
        <v>900</v>
      </c>
      <c r="Q489" s="1" t="s">
        <v>318</v>
      </c>
      <c r="R489" s="2" t="s">
        <v>623</v>
      </c>
      <c r="S489" s="2" t="s">
        <v>520</v>
      </c>
      <c r="T489" s="45"/>
      <c r="U489" s="4" t="s">
        <v>642</v>
      </c>
      <c r="V489" s="3"/>
      <c r="W489" s="3"/>
      <c r="Y489" s="1"/>
    </row>
    <row r="490" spans="1:25" ht="13.15" customHeight="1">
      <c r="A490" s="56">
        <f>SUBTOTAL(3,$B$16:B490)</f>
        <v>475</v>
      </c>
      <c r="B490" s="8">
        <v>696244700013</v>
      </c>
      <c r="C490" s="1" t="s">
        <v>627</v>
      </c>
      <c r="D490" s="1" t="s">
        <v>628</v>
      </c>
      <c r="E490" s="7">
        <v>800</v>
      </c>
      <c r="F490" s="44"/>
      <c r="G490" s="3">
        <v>325.1148</v>
      </c>
      <c r="H490" s="3">
        <f>(ROUND(G490*(1-$E$5)*(1-$G$5)*(1-$H$5),2)*F490)</f>
        <v>0</v>
      </c>
      <c r="I490" s="204" t="s">
        <v>1357</v>
      </c>
      <c r="J490" s="52" t="s">
        <v>0</v>
      </c>
      <c r="K490" s="5">
        <v>13.7610015512</v>
      </c>
      <c r="L490" s="4" t="s">
        <v>626</v>
      </c>
      <c r="M490" s="52">
        <v>50</v>
      </c>
      <c r="N490" s="1"/>
      <c r="O490" s="27">
        <v>90000</v>
      </c>
      <c r="P490" s="27"/>
      <c r="Q490" s="1" t="s">
        <v>317</v>
      </c>
      <c r="R490" s="2" t="s">
        <v>623</v>
      </c>
      <c r="S490" s="2" t="s">
        <v>520</v>
      </c>
      <c r="T490" s="45"/>
      <c r="U490" s="4" t="s">
        <v>643</v>
      </c>
      <c r="V490" s="3"/>
      <c r="W490" s="3"/>
      <c r="Y490" s="1"/>
    </row>
    <row r="491" spans="1:25" ht="13.15" customHeight="1">
      <c r="A491" s="56">
        <f>SUBTOTAL(3,$B$16:B491)</f>
        <v>476</v>
      </c>
      <c r="B491" s="8">
        <v>696244700037</v>
      </c>
      <c r="C491" s="1" t="s">
        <v>629</v>
      </c>
      <c r="D491" s="1" t="s">
        <v>630</v>
      </c>
      <c r="E491" s="7">
        <v>50</v>
      </c>
      <c r="F491" s="44"/>
      <c r="G491" s="3">
        <v>27.325800000000001</v>
      </c>
      <c r="H491" s="3">
        <f>(ROUND(G491*(1-$E$5)*(1-$G$5)*(1-$H$5),2)*F491)</f>
        <v>0</v>
      </c>
      <c r="I491" s="2">
        <v>25</v>
      </c>
      <c r="J491" s="52" t="s">
        <v>0</v>
      </c>
      <c r="K491" s="5">
        <v>1.0860000969499999</v>
      </c>
      <c r="L491" s="4" t="s">
        <v>624</v>
      </c>
      <c r="M491" s="52">
        <v>12</v>
      </c>
      <c r="N491" s="4" t="s">
        <v>625</v>
      </c>
      <c r="O491" s="27">
        <v>10800</v>
      </c>
      <c r="P491" s="27">
        <v>900</v>
      </c>
      <c r="Q491" s="1" t="s">
        <v>318</v>
      </c>
      <c r="R491" s="2" t="s">
        <v>623</v>
      </c>
      <c r="S491" s="2" t="s">
        <v>520</v>
      </c>
      <c r="T491" s="45"/>
      <c r="U491" s="4" t="s">
        <v>643</v>
      </c>
      <c r="V491" s="3"/>
      <c r="W491" s="3"/>
      <c r="Y491" s="1"/>
    </row>
    <row r="492" spans="1:25" ht="13.15" customHeight="1">
      <c r="A492" s="56">
        <f>SUBTOTAL(3,$B$16:B492)</f>
        <v>477</v>
      </c>
      <c r="B492" s="8">
        <v>696244700051</v>
      </c>
      <c r="C492" s="1" t="s">
        <v>631</v>
      </c>
      <c r="D492" s="1" t="s">
        <v>1258</v>
      </c>
      <c r="E492" s="7">
        <v>200</v>
      </c>
      <c r="F492" s="44"/>
      <c r="G492" s="3">
        <v>91.014600000000002</v>
      </c>
      <c r="H492" s="3">
        <f>(ROUND(G492*(1-$E$5)*(1-$G$5)*(1-$H$5),2)*F492)</f>
        <v>0</v>
      </c>
      <c r="I492" s="204" t="s">
        <v>1357</v>
      </c>
      <c r="J492" s="52" t="s">
        <v>0</v>
      </c>
      <c r="K492" s="5">
        <v>3.7540003877999997</v>
      </c>
      <c r="L492" s="4" t="s">
        <v>624</v>
      </c>
      <c r="M492" s="52">
        <v>12</v>
      </c>
      <c r="N492" s="4" t="s">
        <v>625</v>
      </c>
      <c r="O492" s="27">
        <v>10800</v>
      </c>
      <c r="P492" s="27">
        <v>900</v>
      </c>
      <c r="Q492" s="1" t="s">
        <v>318</v>
      </c>
      <c r="R492" s="2" t="s">
        <v>623</v>
      </c>
      <c r="S492" s="2" t="s">
        <v>520</v>
      </c>
      <c r="T492" s="45"/>
      <c r="U492" s="4" t="s">
        <v>643</v>
      </c>
      <c r="V492" s="3"/>
      <c r="W492" s="3"/>
      <c r="Y492" s="1"/>
    </row>
    <row r="493" spans="1:25" ht="13.15" customHeight="1">
      <c r="A493" s="56">
        <f>SUBTOTAL(3,$B$16:B493)</f>
        <v>478</v>
      </c>
      <c r="B493" s="47" t="s">
        <v>61</v>
      </c>
      <c r="C493" s="39"/>
      <c r="D493" s="39"/>
      <c r="E493" s="48"/>
      <c r="F493" s="39"/>
      <c r="G493" s="39"/>
      <c r="H493" s="40"/>
      <c r="I493" s="42"/>
      <c r="J493" s="195"/>
      <c r="K493" s="43"/>
      <c r="L493" s="43"/>
      <c r="M493" s="43"/>
      <c r="N493" s="1"/>
      <c r="O493" s="27">
        <v>90000</v>
      </c>
      <c r="P493" s="27"/>
      <c r="Q493" s="1" t="s">
        <v>317</v>
      </c>
      <c r="R493" s="2" t="s">
        <v>623</v>
      </c>
      <c r="S493" s="2" t="s">
        <v>520</v>
      </c>
      <c r="T493" s="45"/>
      <c r="U493" s="4" t="s">
        <v>635</v>
      </c>
      <c r="V493" s="3"/>
      <c r="W493" s="3"/>
      <c r="Y493" s="1"/>
    </row>
    <row r="494" spans="1:25" ht="13.15" customHeight="1">
      <c r="A494" s="56">
        <f>SUBTOTAL(3,$B$16:B494)</f>
        <v>479</v>
      </c>
      <c r="B494" s="8">
        <v>696244600009</v>
      </c>
      <c r="C494" s="1" t="s">
        <v>60</v>
      </c>
      <c r="D494" s="1" t="s">
        <v>59</v>
      </c>
      <c r="E494" s="7">
        <v>25</v>
      </c>
      <c r="F494" s="44"/>
      <c r="G494" s="3">
        <v>30.56</v>
      </c>
      <c r="H494" s="3">
        <f t="shared" ref="H494:H531" si="26">(ROUND(G494*(1-$E$5)*(1-$G$5)*(1-$H$5),2)*F494)</f>
        <v>0</v>
      </c>
      <c r="J494" s="52" t="s">
        <v>0</v>
      </c>
      <c r="K494" s="5">
        <v>0.21991184249999995</v>
      </c>
      <c r="L494" s="4" t="s">
        <v>624</v>
      </c>
      <c r="M494" s="52">
        <v>12</v>
      </c>
      <c r="N494" s="4" t="s">
        <v>625</v>
      </c>
      <c r="O494" s="27">
        <v>10800</v>
      </c>
      <c r="P494" s="27">
        <v>900</v>
      </c>
      <c r="Q494" s="1" t="s">
        <v>318</v>
      </c>
      <c r="R494" s="2" t="s">
        <v>623</v>
      </c>
      <c r="S494" s="2" t="s">
        <v>520</v>
      </c>
      <c r="T494" s="45"/>
      <c r="U494" s="4" t="s">
        <v>635</v>
      </c>
      <c r="V494" s="3"/>
      <c r="W494" s="3"/>
      <c r="Y494" s="1"/>
    </row>
    <row r="495" spans="1:25" ht="13.15" customHeight="1">
      <c r="A495" s="56">
        <f>SUBTOTAL(3,$B$16:B495)</f>
        <v>480</v>
      </c>
      <c r="B495" s="8">
        <v>696244600153</v>
      </c>
      <c r="C495" s="1" t="s">
        <v>58</v>
      </c>
      <c r="D495" s="1" t="s">
        <v>57</v>
      </c>
      <c r="E495" s="7">
        <v>2</v>
      </c>
      <c r="F495" s="44"/>
      <c r="G495" s="3">
        <v>3.13</v>
      </c>
      <c r="H495" s="3">
        <f t="shared" si="26"/>
        <v>0</v>
      </c>
      <c r="J495" s="52" t="s">
        <v>0</v>
      </c>
      <c r="K495" s="5">
        <v>5.732037999999999E-2</v>
      </c>
      <c r="L495" s="4" t="s">
        <v>626</v>
      </c>
      <c r="M495" s="52">
        <v>50</v>
      </c>
      <c r="N495" s="1"/>
      <c r="O495" s="27">
        <v>90000</v>
      </c>
      <c r="P495" s="27"/>
      <c r="Q495" s="1" t="s">
        <v>317</v>
      </c>
      <c r="R495" s="2" t="s">
        <v>623</v>
      </c>
      <c r="S495" s="2" t="s">
        <v>520</v>
      </c>
      <c r="T495" s="45"/>
      <c r="U495" s="4" t="s">
        <v>644</v>
      </c>
      <c r="V495" s="3"/>
      <c r="W495" s="3"/>
      <c r="Y495" s="1"/>
    </row>
    <row r="496" spans="1:25" ht="13.15" customHeight="1">
      <c r="A496" s="56">
        <f>SUBTOTAL(3,$B$16:B496)</f>
        <v>481</v>
      </c>
      <c r="B496" s="8">
        <v>696244600016</v>
      </c>
      <c r="C496" s="1" t="s">
        <v>56</v>
      </c>
      <c r="D496" s="1" t="s">
        <v>55</v>
      </c>
      <c r="E496" s="7">
        <v>25</v>
      </c>
      <c r="F496" s="44"/>
      <c r="G496" s="3">
        <v>74.069999999999993</v>
      </c>
      <c r="H496" s="3">
        <f t="shared" si="26"/>
        <v>0</v>
      </c>
      <c r="J496" s="52" t="s">
        <v>0</v>
      </c>
      <c r="K496" s="5">
        <v>0.4536026225</v>
      </c>
      <c r="L496" s="4" t="s">
        <v>624</v>
      </c>
      <c r="M496" s="52">
        <v>12</v>
      </c>
      <c r="N496" s="4" t="s">
        <v>625</v>
      </c>
      <c r="O496" s="27">
        <v>10800</v>
      </c>
      <c r="P496" s="27">
        <v>900</v>
      </c>
      <c r="Q496" s="1" t="s">
        <v>318</v>
      </c>
      <c r="R496" s="2" t="s">
        <v>623</v>
      </c>
      <c r="S496" s="2" t="s">
        <v>520</v>
      </c>
      <c r="T496" s="45"/>
      <c r="U496" s="4" t="s">
        <v>644</v>
      </c>
      <c r="V496" s="3"/>
      <c r="W496" s="3"/>
      <c r="Y496" s="1"/>
    </row>
    <row r="497" spans="1:25" ht="13.15" customHeight="1">
      <c r="A497" s="56">
        <f>SUBTOTAL(3,$B$16:B497)</f>
        <v>482</v>
      </c>
      <c r="B497" s="8">
        <v>696244600160</v>
      </c>
      <c r="C497" s="1" t="s">
        <v>54</v>
      </c>
      <c r="D497" s="1" t="s">
        <v>53</v>
      </c>
      <c r="E497" s="7">
        <v>2</v>
      </c>
      <c r="F497" s="44"/>
      <c r="G497" s="3">
        <v>6.31</v>
      </c>
      <c r="H497" s="3">
        <f t="shared" si="26"/>
        <v>0</v>
      </c>
      <c r="J497" s="52" t="s">
        <v>0</v>
      </c>
      <c r="K497" s="5">
        <v>0.1102315</v>
      </c>
      <c r="L497" s="4" t="s">
        <v>626</v>
      </c>
      <c r="M497" s="52">
        <v>50</v>
      </c>
      <c r="N497" s="1"/>
      <c r="O497" s="27">
        <v>90000</v>
      </c>
      <c r="P497" s="27"/>
      <c r="Q497" s="1" t="s">
        <v>317</v>
      </c>
      <c r="R497" s="2" t="s">
        <v>623</v>
      </c>
      <c r="S497" s="2" t="s">
        <v>520</v>
      </c>
      <c r="T497" s="45"/>
      <c r="U497" s="4" t="s">
        <v>645</v>
      </c>
      <c r="V497" s="3"/>
      <c r="W497" s="3"/>
      <c r="Y497" s="1"/>
    </row>
    <row r="498" spans="1:25" ht="13.15" customHeight="1">
      <c r="A498" s="56">
        <f>SUBTOTAL(3,$B$16:B498)</f>
        <v>483</v>
      </c>
      <c r="B498" s="8">
        <v>696244600023</v>
      </c>
      <c r="C498" s="1" t="s">
        <v>52</v>
      </c>
      <c r="D498" s="1" t="s">
        <v>51</v>
      </c>
      <c r="E498" s="7">
        <v>25</v>
      </c>
      <c r="F498" s="44"/>
      <c r="G498" s="3">
        <v>87.02</v>
      </c>
      <c r="H498" s="3">
        <f t="shared" si="26"/>
        <v>0</v>
      </c>
      <c r="J498" s="52" t="s">
        <v>0</v>
      </c>
      <c r="K498" s="5">
        <v>0.59028968250000002</v>
      </c>
      <c r="L498" s="4" t="s">
        <v>624</v>
      </c>
      <c r="M498" s="52">
        <v>12</v>
      </c>
      <c r="N498" s="4" t="s">
        <v>625</v>
      </c>
      <c r="O498" s="27">
        <v>10800</v>
      </c>
      <c r="P498" s="27">
        <v>900</v>
      </c>
      <c r="Q498" s="1" t="s">
        <v>318</v>
      </c>
      <c r="R498" s="2" t="s">
        <v>623</v>
      </c>
      <c r="S498" s="2" t="s">
        <v>520</v>
      </c>
      <c r="T498" s="45"/>
      <c r="U498" s="4" t="s">
        <v>645</v>
      </c>
      <c r="V498" s="3"/>
      <c r="W498" s="3"/>
      <c r="Y498" s="1"/>
    </row>
    <row r="499" spans="1:25" ht="13.15" customHeight="1">
      <c r="A499" s="56">
        <f>SUBTOTAL(3,$B$16:B499)</f>
        <v>484</v>
      </c>
      <c r="B499" s="8">
        <v>696244600177</v>
      </c>
      <c r="C499" s="1" t="s">
        <v>50</v>
      </c>
      <c r="D499" s="1" t="s">
        <v>49</v>
      </c>
      <c r="E499" s="7">
        <v>2</v>
      </c>
      <c r="F499" s="44"/>
      <c r="G499" s="3">
        <v>7.87</v>
      </c>
      <c r="H499" s="3">
        <f t="shared" si="26"/>
        <v>0</v>
      </c>
      <c r="J499" s="52" t="s">
        <v>0</v>
      </c>
      <c r="K499" s="5">
        <v>0.15432409999999999</v>
      </c>
      <c r="L499" s="4" t="s">
        <v>624</v>
      </c>
      <c r="M499" s="52">
        <v>12</v>
      </c>
      <c r="N499" s="4" t="s">
        <v>625</v>
      </c>
      <c r="O499" s="27">
        <v>10800</v>
      </c>
      <c r="P499" s="27">
        <v>900</v>
      </c>
      <c r="Q499" s="1" t="s">
        <v>318</v>
      </c>
      <c r="R499" s="2" t="s">
        <v>623</v>
      </c>
      <c r="S499" s="2" t="s">
        <v>520</v>
      </c>
      <c r="T499" s="45"/>
      <c r="U499" s="4" t="s">
        <v>645</v>
      </c>
      <c r="V499" s="3"/>
      <c r="W499" s="3"/>
      <c r="Y499" s="1"/>
    </row>
    <row r="500" spans="1:25" ht="13.15" customHeight="1">
      <c r="A500" s="56">
        <f>SUBTOTAL(3,$B$16:B500)</f>
        <v>485</v>
      </c>
      <c r="B500" s="8">
        <v>696244600351</v>
      </c>
      <c r="C500" s="1" t="s">
        <v>705</v>
      </c>
      <c r="D500" s="1" t="s">
        <v>712</v>
      </c>
      <c r="E500" s="7">
        <v>2</v>
      </c>
      <c r="F500" s="44"/>
      <c r="G500" s="3">
        <v>13.4</v>
      </c>
      <c r="H500" s="3">
        <f t="shared" si="26"/>
        <v>0</v>
      </c>
      <c r="J500" s="52" t="s">
        <v>0</v>
      </c>
      <c r="K500" s="5">
        <v>9.8326497999999998E-2</v>
      </c>
      <c r="L500" s="4" t="s">
        <v>622</v>
      </c>
      <c r="M500" s="52">
        <v>50</v>
      </c>
      <c r="N500" s="1"/>
      <c r="O500" s="27">
        <v>90000</v>
      </c>
      <c r="P500" s="27"/>
      <c r="Q500" s="1" t="s">
        <v>317</v>
      </c>
      <c r="R500" s="2" t="s">
        <v>623</v>
      </c>
      <c r="S500" s="2" t="s">
        <v>520</v>
      </c>
      <c r="T500" s="45"/>
      <c r="U500" s="4" t="s">
        <v>640</v>
      </c>
      <c r="V500" s="3"/>
      <c r="W500" s="3"/>
      <c r="Y500" s="1"/>
    </row>
    <row r="501" spans="1:25" ht="13.15" customHeight="1">
      <c r="A501" s="56">
        <f>SUBTOTAL(3,$B$16:B501)</f>
        <v>486</v>
      </c>
      <c r="B501" s="8">
        <v>696244600030</v>
      </c>
      <c r="C501" s="1" t="s">
        <v>48</v>
      </c>
      <c r="D501" s="1" t="s">
        <v>47</v>
      </c>
      <c r="E501" s="7">
        <v>25</v>
      </c>
      <c r="F501" s="44"/>
      <c r="G501" s="3">
        <v>30.56</v>
      </c>
      <c r="H501" s="3">
        <f t="shared" si="26"/>
        <v>0</v>
      </c>
      <c r="J501" s="52" t="s">
        <v>0</v>
      </c>
      <c r="K501" s="5">
        <v>0.23093499249999999</v>
      </c>
      <c r="L501" s="4" t="s">
        <v>624</v>
      </c>
      <c r="M501" s="52">
        <v>12</v>
      </c>
      <c r="N501" s="4" t="s">
        <v>625</v>
      </c>
      <c r="O501" s="27">
        <v>10800</v>
      </c>
      <c r="P501" s="27">
        <v>900</v>
      </c>
      <c r="Q501" s="1" t="s">
        <v>318</v>
      </c>
      <c r="R501" s="2" t="s">
        <v>623</v>
      </c>
      <c r="S501" s="2" t="s">
        <v>520</v>
      </c>
      <c r="T501" s="45"/>
      <c r="U501" s="4" t="s">
        <v>640</v>
      </c>
      <c r="V501" s="3"/>
      <c r="W501" s="3"/>
      <c r="Y501" s="1"/>
    </row>
    <row r="502" spans="1:25" ht="13.15" customHeight="1">
      <c r="A502" s="56">
        <f>SUBTOTAL(3,$B$16:B502)</f>
        <v>487</v>
      </c>
      <c r="B502" s="8">
        <v>696244600184</v>
      </c>
      <c r="C502" s="1" t="s">
        <v>46</v>
      </c>
      <c r="D502" s="1" t="s">
        <v>45</v>
      </c>
      <c r="E502" s="7">
        <v>2</v>
      </c>
      <c r="F502" s="44"/>
      <c r="G502" s="3">
        <v>3.13</v>
      </c>
      <c r="H502" s="3">
        <f t="shared" si="26"/>
        <v>0</v>
      </c>
      <c r="J502" s="52" t="s">
        <v>0</v>
      </c>
      <c r="K502" s="5">
        <v>5.732037999999999E-2</v>
      </c>
      <c r="L502" s="4" t="s">
        <v>626</v>
      </c>
      <c r="M502" s="52">
        <v>50</v>
      </c>
      <c r="N502" s="1"/>
      <c r="O502" s="27">
        <v>90000</v>
      </c>
      <c r="P502" s="27"/>
      <c r="Q502" s="1" t="s">
        <v>317</v>
      </c>
      <c r="R502" s="2" t="s">
        <v>623</v>
      </c>
      <c r="S502" s="2" t="s">
        <v>520</v>
      </c>
      <c r="T502" s="45"/>
      <c r="U502" s="4" t="s">
        <v>641</v>
      </c>
      <c r="V502" s="3"/>
      <c r="W502" s="3"/>
      <c r="Y502" s="1"/>
    </row>
    <row r="503" spans="1:25" ht="13.15" customHeight="1">
      <c r="A503" s="56">
        <f>SUBTOTAL(3,$B$16:B503)</f>
        <v>488</v>
      </c>
      <c r="B503" s="8">
        <v>696244600047</v>
      </c>
      <c r="C503" s="1" t="s">
        <v>44</v>
      </c>
      <c r="D503" s="1" t="s">
        <v>43</v>
      </c>
      <c r="E503" s="7">
        <v>25</v>
      </c>
      <c r="F503" s="44"/>
      <c r="G503" s="3">
        <v>74.069999999999993</v>
      </c>
      <c r="H503" s="3">
        <f t="shared" si="26"/>
        <v>0</v>
      </c>
      <c r="J503" s="52" t="s">
        <v>0</v>
      </c>
      <c r="K503" s="5">
        <v>0.46242114249999999</v>
      </c>
      <c r="L503" s="4" t="s">
        <v>624</v>
      </c>
      <c r="M503" s="52">
        <v>12</v>
      </c>
      <c r="N503" s="4" t="s">
        <v>625</v>
      </c>
      <c r="O503" s="27">
        <v>10800</v>
      </c>
      <c r="P503" s="27">
        <v>900</v>
      </c>
      <c r="Q503" s="1" t="s">
        <v>318</v>
      </c>
      <c r="R503" s="2" t="s">
        <v>623</v>
      </c>
      <c r="S503" s="2" t="s">
        <v>520</v>
      </c>
      <c r="T503" s="45"/>
      <c r="U503" s="4" t="s">
        <v>641</v>
      </c>
      <c r="V503" s="3"/>
      <c r="W503" s="3"/>
      <c r="Y503" s="1"/>
    </row>
    <row r="504" spans="1:25" ht="13.15" customHeight="1">
      <c r="A504" s="56">
        <f>SUBTOTAL(3,$B$16:B504)</f>
        <v>489</v>
      </c>
      <c r="B504" s="8">
        <v>696244600191</v>
      </c>
      <c r="C504" s="1" t="s">
        <v>42</v>
      </c>
      <c r="D504" s="1" t="s">
        <v>41</v>
      </c>
      <c r="E504" s="7">
        <v>2</v>
      </c>
      <c r="F504" s="44"/>
      <c r="G504" s="3">
        <v>6.31</v>
      </c>
      <c r="H504" s="3">
        <f t="shared" si="26"/>
        <v>0</v>
      </c>
      <c r="J504" s="52" t="s">
        <v>0</v>
      </c>
      <c r="K504" s="5">
        <v>0.1102315</v>
      </c>
      <c r="L504" s="4" t="s">
        <v>622</v>
      </c>
      <c r="M504" s="52">
        <v>50</v>
      </c>
      <c r="N504" s="1"/>
      <c r="O504" s="27">
        <v>90000</v>
      </c>
      <c r="P504" s="27"/>
      <c r="Q504" s="1" t="s">
        <v>317</v>
      </c>
      <c r="R504" s="2" t="s">
        <v>623</v>
      </c>
      <c r="S504" s="2" t="s">
        <v>520</v>
      </c>
      <c r="T504" s="45"/>
      <c r="U504" s="57" t="s">
        <v>636</v>
      </c>
      <c r="V504" s="3"/>
      <c r="W504" s="3"/>
      <c r="Y504" s="1"/>
    </row>
    <row r="505" spans="1:25" ht="13.15" customHeight="1">
      <c r="A505" s="56">
        <f>SUBTOTAL(3,$B$16:B505)</f>
        <v>490</v>
      </c>
      <c r="B505" s="8">
        <v>696244600054</v>
      </c>
      <c r="C505" s="1" t="s">
        <v>40</v>
      </c>
      <c r="D505" s="1" t="s">
        <v>39</v>
      </c>
      <c r="E505" s="7">
        <v>25</v>
      </c>
      <c r="F505" s="44"/>
      <c r="G505" s="3">
        <v>87.02</v>
      </c>
      <c r="H505" s="3">
        <f t="shared" si="26"/>
        <v>0</v>
      </c>
      <c r="J505" s="52" t="s">
        <v>0</v>
      </c>
      <c r="K505" s="5">
        <v>0.59855704499999995</v>
      </c>
      <c r="L505" s="4" t="s">
        <v>624</v>
      </c>
      <c r="M505" s="52">
        <v>12</v>
      </c>
      <c r="N505" s="4" t="s">
        <v>625</v>
      </c>
      <c r="O505" s="27">
        <v>10800</v>
      </c>
      <c r="P505" s="27">
        <v>900</v>
      </c>
      <c r="Q505" s="1" t="s">
        <v>318</v>
      </c>
      <c r="R505" s="2" t="s">
        <v>623</v>
      </c>
      <c r="S505" s="2" t="s">
        <v>520</v>
      </c>
      <c r="T505" s="45"/>
      <c r="U505" s="4" t="s">
        <v>636</v>
      </c>
      <c r="V505" s="3"/>
      <c r="W505" s="3"/>
      <c r="Y505" s="1"/>
    </row>
    <row r="506" spans="1:25" ht="13.15" customHeight="1">
      <c r="A506" s="56">
        <f>SUBTOTAL(3,$B$16:B506)</f>
        <v>491</v>
      </c>
      <c r="B506" s="8">
        <v>696244600207</v>
      </c>
      <c r="C506" s="1" t="s">
        <v>38</v>
      </c>
      <c r="D506" s="1" t="s">
        <v>37</v>
      </c>
      <c r="E506" s="7">
        <v>2</v>
      </c>
      <c r="F506" s="44"/>
      <c r="G506" s="3">
        <v>7.87</v>
      </c>
      <c r="H506" s="3">
        <f t="shared" si="26"/>
        <v>0</v>
      </c>
      <c r="J506" s="52" t="s">
        <v>0</v>
      </c>
      <c r="K506" s="5">
        <v>0.15432409999999999</v>
      </c>
      <c r="L506" s="4" t="s">
        <v>626</v>
      </c>
      <c r="M506" s="52">
        <v>50</v>
      </c>
      <c r="N506" s="1"/>
      <c r="O506" s="27">
        <v>90000</v>
      </c>
      <c r="P506" s="27"/>
      <c r="Q506" s="1" t="s">
        <v>317</v>
      </c>
      <c r="R506" s="2" t="s">
        <v>623</v>
      </c>
      <c r="S506" s="2" t="s">
        <v>520</v>
      </c>
      <c r="T506" s="45"/>
      <c r="U506" s="57" t="s">
        <v>655</v>
      </c>
      <c r="V506" s="3"/>
      <c r="W506" s="3"/>
      <c r="Y506" s="1"/>
    </row>
    <row r="507" spans="1:25" ht="13.15" customHeight="1">
      <c r="A507" s="56">
        <f>SUBTOTAL(3,$B$16:B507)</f>
        <v>492</v>
      </c>
      <c r="B507" s="8">
        <v>696244600412</v>
      </c>
      <c r="C507" s="1" t="s">
        <v>707</v>
      </c>
      <c r="D507" s="1" t="s">
        <v>713</v>
      </c>
      <c r="E507" s="7">
        <v>2</v>
      </c>
      <c r="F507" s="44"/>
      <c r="G507" s="3">
        <v>13.4</v>
      </c>
      <c r="H507" s="3">
        <f t="shared" si="26"/>
        <v>0</v>
      </c>
      <c r="J507" s="52" t="s">
        <v>0</v>
      </c>
      <c r="K507" s="5">
        <v>0.100090202</v>
      </c>
      <c r="L507" s="4" t="s">
        <v>624</v>
      </c>
      <c r="M507" s="52">
        <v>12</v>
      </c>
      <c r="N507" s="4" t="s">
        <v>625</v>
      </c>
      <c r="O507" s="27">
        <v>10800</v>
      </c>
      <c r="P507" s="27">
        <v>900</v>
      </c>
      <c r="Q507" s="1" t="s">
        <v>318</v>
      </c>
      <c r="R507" s="2" t="s">
        <v>623</v>
      </c>
      <c r="S507" s="2" t="s">
        <v>520</v>
      </c>
      <c r="T507" s="45"/>
      <c r="U507" s="57" t="s">
        <v>655</v>
      </c>
      <c r="V507" s="3"/>
      <c r="W507" s="3"/>
      <c r="Y507" s="1"/>
    </row>
    <row r="508" spans="1:25" ht="13.15" customHeight="1">
      <c r="A508" s="56">
        <f>SUBTOTAL(3,$B$16:B508)</f>
        <v>493</v>
      </c>
      <c r="B508" s="8">
        <v>696244600436</v>
      </c>
      <c r="C508" s="1" t="s">
        <v>395</v>
      </c>
      <c r="D508" s="1" t="s">
        <v>396</v>
      </c>
      <c r="E508" s="7">
        <v>25</v>
      </c>
      <c r="F508" s="44"/>
      <c r="G508" s="3">
        <v>30.56</v>
      </c>
      <c r="H508" s="3">
        <f t="shared" si="26"/>
        <v>0</v>
      </c>
      <c r="J508" s="52" t="s">
        <v>0</v>
      </c>
      <c r="K508" s="5">
        <v>0.252430135</v>
      </c>
      <c r="L508" s="4" t="s">
        <v>626</v>
      </c>
      <c r="M508" s="52">
        <v>50</v>
      </c>
      <c r="N508" s="4"/>
      <c r="O508" s="27">
        <v>90000</v>
      </c>
      <c r="P508" s="27"/>
      <c r="Q508" s="1" t="s">
        <v>317</v>
      </c>
      <c r="R508" s="2" t="s">
        <v>623</v>
      </c>
      <c r="S508" s="2" t="s">
        <v>520</v>
      </c>
      <c r="T508" s="45"/>
      <c r="U508" s="57" t="s">
        <v>656</v>
      </c>
      <c r="V508" s="3"/>
      <c r="W508" s="3"/>
      <c r="Y508" s="1"/>
    </row>
    <row r="509" spans="1:25" ht="13.15" customHeight="1">
      <c r="A509" s="56">
        <f>SUBTOTAL(3,$B$16:B509)</f>
        <v>494</v>
      </c>
      <c r="B509" s="8">
        <v>696244600443</v>
      </c>
      <c r="C509" s="1" t="s">
        <v>397</v>
      </c>
      <c r="D509" s="1" t="s">
        <v>398</v>
      </c>
      <c r="E509" s="7">
        <v>2</v>
      </c>
      <c r="F509" s="44"/>
      <c r="G509" s="3">
        <v>3.13</v>
      </c>
      <c r="H509" s="3">
        <f t="shared" si="26"/>
        <v>0</v>
      </c>
      <c r="J509" s="52" t="s">
        <v>0</v>
      </c>
      <c r="K509" s="5">
        <v>5.732037999999999E-2</v>
      </c>
      <c r="L509" s="4" t="s">
        <v>624</v>
      </c>
      <c r="M509" s="52">
        <v>12</v>
      </c>
      <c r="N509" s="4" t="s">
        <v>625</v>
      </c>
      <c r="O509" s="27">
        <v>10800</v>
      </c>
      <c r="P509" s="27">
        <v>900</v>
      </c>
      <c r="Q509" s="1" t="s">
        <v>318</v>
      </c>
      <c r="R509" s="2" t="s">
        <v>623</v>
      </c>
      <c r="S509" s="2" t="s">
        <v>520</v>
      </c>
      <c r="T509" s="45"/>
      <c r="U509" s="57" t="s">
        <v>656</v>
      </c>
      <c r="V509" s="3"/>
      <c r="W509" s="3"/>
      <c r="Y509" s="1"/>
    </row>
    <row r="510" spans="1:25" ht="13.15" customHeight="1">
      <c r="A510" s="56">
        <f>SUBTOTAL(3,$B$16:B510)</f>
        <v>495</v>
      </c>
      <c r="B510" s="8">
        <v>696244600467</v>
      </c>
      <c r="C510" s="1" t="s">
        <v>399</v>
      </c>
      <c r="D510" s="1" t="s">
        <v>400</v>
      </c>
      <c r="E510" s="7">
        <v>25</v>
      </c>
      <c r="F510" s="44"/>
      <c r="G510" s="3">
        <v>74.069999999999993</v>
      </c>
      <c r="H510" s="3">
        <f t="shared" si="26"/>
        <v>0</v>
      </c>
      <c r="J510" s="52" t="s">
        <v>0</v>
      </c>
      <c r="K510" s="5">
        <v>0.51478110499999996</v>
      </c>
      <c r="L510" s="4" t="s">
        <v>624</v>
      </c>
      <c r="M510" s="52">
        <v>12</v>
      </c>
      <c r="N510" s="4" t="s">
        <v>625</v>
      </c>
      <c r="O510" s="27">
        <v>10800</v>
      </c>
      <c r="P510" s="27">
        <v>900</v>
      </c>
      <c r="Q510" s="1" t="s">
        <v>318</v>
      </c>
      <c r="R510" s="2" t="s">
        <v>623</v>
      </c>
      <c r="S510" s="2" t="s">
        <v>520</v>
      </c>
      <c r="T510" s="45"/>
      <c r="U510" s="57" t="s">
        <v>656</v>
      </c>
      <c r="V510" s="3"/>
      <c r="W510" s="3"/>
      <c r="Y510" s="1"/>
    </row>
    <row r="511" spans="1:25" ht="13.15" customHeight="1">
      <c r="A511" s="56">
        <f>SUBTOTAL(3,$B$16:B511)</f>
        <v>496</v>
      </c>
      <c r="B511" s="8">
        <v>696244600474</v>
      </c>
      <c r="C511" s="1" t="s">
        <v>401</v>
      </c>
      <c r="D511" s="1" t="s">
        <v>402</v>
      </c>
      <c r="E511" s="7">
        <v>2</v>
      </c>
      <c r="F511" s="44"/>
      <c r="G511" s="3">
        <v>6.31</v>
      </c>
      <c r="H511" s="3">
        <f t="shared" si="26"/>
        <v>0</v>
      </c>
      <c r="J511" s="52" t="s">
        <v>0</v>
      </c>
      <c r="K511" s="5">
        <v>0.1102315</v>
      </c>
      <c r="L511" s="4" t="s">
        <v>622</v>
      </c>
      <c r="M511" s="52">
        <v>50</v>
      </c>
      <c r="N511" s="1"/>
      <c r="O511" s="27">
        <v>90000</v>
      </c>
      <c r="P511" s="27"/>
      <c r="Q511" s="1" t="s">
        <v>317</v>
      </c>
      <c r="R511" s="2" t="s">
        <v>623</v>
      </c>
      <c r="S511" s="2" t="s">
        <v>520</v>
      </c>
      <c r="T511" s="45"/>
      <c r="U511" s="57" t="s">
        <v>637</v>
      </c>
      <c r="V511" s="3"/>
      <c r="W511" s="3"/>
      <c r="Y511" s="1"/>
    </row>
    <row r="512" spans="1:25" ht="13.15" customHeight="1">
      <c r="A512" s="56">
        <f>SUBTOTAL(3,$B$16:B512)</f>
        <v>497</v>
      </c>
      <c r="B512" s="8">
        <v>696244600061</v>
      </c>
      <c r="C512" s="1" t="s">
        <v>36</v>
      </c>
      <c r="D512" s="1" t="s">
        <v>35</v>
      </c>
      <c r="E512" s="7">
        <v>25</v>
      </c>
      <c r="F512" s="44"/>
      <c r="G512" s="3">
        <v>30.56</v>
      </c>
      <c r="H512" s="3">
        <f t="shared" si="26"/>
        <v>0</v>
      </c>
      <c r="I512" s="204"/>
      <c r="J512" s="52" t="s">
        <v>0</v>
      </c>
      <c r="K512" s="5">
        <v>0.252430135</v>
      </c>
      <c r="L512" s="4" t="s">
        <v>624</v>
      </c>
      <c r="M512" s="52">
        <v>12</v>
      </c>
      <c r="N512" s="4" t="s">
        <v>625</v>
      </c>
      <c r="O512" s="27">
        <v>10800</v>
      </c>
      <c r="P512" s="27">
        <v>900</v>
      </c>
      <c r="Q512" s="1" t="s">
        <v>318</v>
      </c>
      <c r="R512" s="2" t="s">
        <v>623</v>
      </c>
      <c r="S512" s="2" t="s">
        <v>520</v>
      </c>
      <c r="T512" s="45"/>
      <c r="U512" s="57" t="s">
        <v>637</v>
      </c>
      <c r="V512" s="3"/>
      <c r="W512" s="3"/>
      <c r="Y512" s="1"/>
    </row>
    <row r="513" spans="1:40" ht="13.15" customHeight="1">
      <c r="A513" s="56">
        <f>SUBTOTAL(3,$B$16:B513)</f>
        <v>498</v>
      </c>
      <c r="B513" s="8">
        <v>696244600214</v>
      </c>
      <c r="C513" s="1" t="s">
        <v>34</v>
      </c>
      <c r="D513" s="1" t="s">
        <v>33</v>
      </c>
      <c r="E513" s="7">
        <v>2</v>
      </c>
      <c r="F513" s="44"/>
      <c r="G513" s="3">
        <v>3.13</v>
      </c>
      <c r="H513" s="3">
        <f t="shared" si="26"/>
        <v>0</v>
      </c>
      <c r="J513" s="52" t="s">
        <v>0</v>
      </c>
      <c r="K513" s="5">
        <v>5.732037999999999E-2</v>
      </c>
      <c r="L513" s="4" t="s">
        <v>626</v>
      </c>
      <c r="M513" s="52">
        <v>50</v>
      </c>
      <c r="N513" s="1"/>
      <c r="O513" s="27">
        <v>90000</v>
      </c>
      <c r="P513" s="27"/>
      <c r="Q513" s="1" t="s">
        <v>317</v>
      </c>
      <c r="R513" s="2" t="s">
        <v>623</v>
      </c>
      <c r="S513" s="2" t="s">
        <v>520</v>
      </c>
      <c r="T513" s="45"/>
      <c r="U513" s="57" t="s">
        <v>679</v>
      </c>
      <c r="V513" s="3"/>
      <c r="W513" s="3"/>
      <c r="Y513" s="1"/>
    </row>
    <row r="514" spans="1:40" ht="13.15" customHeight="1">
      <c r="A514" s="56">
        <f>SUBTOTAL(3,$B$16:B514)</f>
        <v>499</v>
      </c>
      <c r="B514" s="8">
        <v>696244600078</v>
      </c>
      <c r="C514" s="1" t="s">
        <v>32</v>
      </c>
      <c r="D514" s="1" t="s">
        <v>31</v>
      </c>
      <c r="E514" s="7">
        <v>25</v>
      </c>
      <c r="F514" s="44"/>
      <c r="G514" s="3">
        <v>74.069999999999993</v>
      </c>
      <c r="H514" s="3">
        <f t="shared" si="26"/>
        <v>0</v>
      </c>
      <c r="I514" s="204"/>
      <c r="J514" s="52" t="s">
        <v>0</v>
      </c>
      <c r="K514" s="5">
        <v>0.51478110499999996</v>
      </c>
      <c r="L514" s="4" t="s">
        <v>624</v>
      </c>
      <c r="M514" s="52">
        <v>12</v>
      </c>
      <c r="N514" s="4" t="s">
        <v>625</v>
      </c>
      <c r="O514" s="27">
        <v>10800</v>
      </c>
      <c r="P514" s="27">
        <v>900</v>
      </c>
      <c r="Q514" s="1" t="s">
        <v>318</v>
      </c>
      <c r="R514" s="2" t="s">
        <v>623</v>
      </c>
      <c r="S514" s="2" t="s">
        <v>520</v>
      </c>
      <c r="T514" s="45"/>
      <c r="U514" s="57" t="s">
        <v>679</v>
      </c>
      <c r="V514" s="3"/>
      <c r="W514" s="3"/>
      <c r="Y514" s="1"/>
    </row>
    <row r="515" spans="1:40" ht="13.15" customHeight="1">
      <c r="A515" s="56">
        <f>SUBTOTAL(3,$B$16:B515)</f>
        <v>500</v>
      </c>
      <c r="B515" s="8">
        <v>696244600221</v>
      </c>
      <c r="C515" s="1" t="s">
        <v>30</v>
      </c>
      <c r="D515" s="1" t="s">
        <v>29</v>
      </c>
      <c r="E515" s="7">
        <v>2</v>
      </c>
      <c r="F515" s="44"/>
      <c r="G515" s="3">
        <v>6.31</v>
      </c>
      <c r="H515" s="3">
        <f t="shared" si="26"/>
        <v>0</v>
      </c>
      <c r="I515" s="204"/>
      <c r="J515" s="52" t="s">
        <v>0</v>
      </c>
      <c r="K515" s="5">
        <v>0.1102315</v>
      </c>
      <c r="L515" s="4" t="s">
        <v>626</v>
      </c>
      <c r="M515" s="52">
        <v>50</v>
      </c>
      <c r="N515" s="1"/>
      <c r="O515" s="27">
        <v>90000</v>
      </c>
      <c r="P515" s="27"/>
      <c r="Q515" s="1" t="s">
        <v>317</v>
      </c>
      <c r="R515" s="2" t="s">
        <v>623</v>
      </c>
      <c r="S515" s="2" t="s">
        <v>520</v>
      </c>
      <c r="T515" s="45"/>
      <c r="U515" s="57" t="s">
        <v>680</v>
      </c>
      <c r="V515" s="3"/>
      <c r="W515" s="3"/>
      <c r="Y515" s="1"/>
    </row>
    <row r="516" spans="1:40" ht="13.15" customHeight="1">
      <c r="A516" s="56">
        <f>SUBTOTAL(3,$B$16:B516)</f>
        <v>501</v>
      </c>
      <c r="B516" s="8">
        <v>696244600085</v>
      </c>
      <c r="C516" s="1" t="s">
        <v>28</v>
      </c>
      <c r="D516" s="1" t="s">
        <v>27</v>
      </c>
      <c r="E516" s="7">
        <v>25</v>
      </c>
      <c r="F516" s="44"/>
      <c r="G516" s="3">
        <v>87.02</v>
      </c>
      <c r="H516" s="3">
        <f t="shared" si="26"/>
        <v>0</v>
      </c>
      <c r="I516" s="204"/>
      <c r="J516" s="52" t="s">
        <v>0</v>
      </c>
      <c r="K516" s="5">
        <v>0.73193715999999998</v>
      </c>
      <c r="L516" s="4" t="s">
        <v>624</v>
      </c>
      <c r="M516" s="52">
        <v>12</v>
      </c>
      <c r="N516" s="4" t="s">
        <v>625</v>
      </c>
      <c r="O516" s="27">
        <v>10800</v>
      </c>
      <c r="P516" s="27">
        <v>900</v>
      </c>
      <c r="Q516" s="1" t="s">
        <v>318</v>
      </c>
      <c r="R516" s="2" t="s">
        <v>623</v>
      </c>
      <c r="S516" s="2" t="s">
        <v>520</v>
      </c>
      <c r="T516" s="45"/>
      <c r="U516" s="57" t="s">
        <v>680</v>
      </c>
      <c r="V516" s="3"/>
      <c r="W516" s="3"/>
      <c r="Y516" s="1"/>
    </row>
    <row r="517" spans="1:40" ht="13.15" customHeight="1">
      <c r="A517" s="56">
        <f>SUBTOTAL(3,$B$16:B517)</f>
        <v>502</v>
      </c>
      <c r="B517" s="8">
        <v>696244600238</v>
      </c>
      <c r="C517" s="1" t="s">
        <v>26</v>
      </c>
      <c r="D517" s="1" t="s">
        <v>25</v>
      </c>
      <c r="E517" s="7">
        <v>2</v>
      </c>
      <c r="F517" s="44"/>
      <c r="G517" s="3">
        <v>7.87</v>
      </c>
      <c r="H517" s="3">
        <f t="shared" si="26"/>
        <v>0</v>
      </c>
      <c r="I517" s="204"/>
      <c r="J517" s="52" t="s">
        <v>0</v>
      </c>
      <c r="K517" s="5">
        <v>0.15432409999999999</v>
      </c>
      <c r="L517" s="4" t="s">
        <v>624</v>
      </c>
      <c r="M517" s="52">
        <v>12</v>
      </c>
      <c r="N517" s="4" t="s">
        <v>625</v>
      </c>
      <c r="O517" s="27">
        <v>10800</v>
      </c>
      <c r="P517" s="27">
        <v>900</v>
      </c>
      <c r="Q517" s="1" t="s">
        <v>318</v>
      </c>
      <c r="R517" s="2" t="s">
        <v>623</v>
      </c>
      <c r="S517" s="2" t="s">
        <v>520</v>
      </c>
      <c r="T517" s="45"/>
      <c r="U517" s="57" t="s">
        <v>680</v>
      </c>
      <c r="V517" s="3"/>
      <c r="W517" s="3"/>
      <c r="Y517" s="1"/>
    </row>
    <row r="518" spans="1:40" ht="13.15" customHeight="1">
      <c r="A518" s="56">
        <f>SUBTOTAL(3,$B$16:B518)</f>
        <v>503</v>
      </c>
      <c r="B518" s="8">
        <v>696244600597</v>
      </c>
      <c r="C518" s="1" t="s">
        <v>709</v>
      </c>
      <c r="D518" s="1" t="s">
        <v>714</v>
      </c>
      <c r="E518" s="7">
        <v>2</v>
      </c>
      <c r="F518" s="44"/>
      <c r="G518" s="3">
        <v>13.4</v>
      </c>
      <c r="H518" s="3">
        <f t="shared" si="26"/>
        <v>0</v>
      </c>
      <c r="I518" s="204"/>
      <c r="J518" s="52" t="s">
        <v>0</v>
      </c>
      <c r="K518" s="5">
        <v>0.1302495404</v>
      </c>
      <c r="L518" s="4" t="s">
        <v>622</v>
      </c>
      <c r="M518" s="52">
        <v>50</v>
      </c>
      <c r="N518" s="1"/>
      <c r="O518" s="27">
        <v>90000</v>
      </c>
      <c r="P518" s="27"/>
      <c r="Q518" s="1" t="s">
        <v>317</v>
      </c>
      <c r="R518" s="2" t="s">
        <v>623</v>
      </c>
      <c r="S518" s="2" t="s">
        <v>520</v>
      </c>
      <c r="T518" s="45"/>
      <c r="U518" s="57" t="s">
        <v>638</v>
      </c>
      <c r="V518" s="3"/>
      <c r="W518" s="3"/>
      <c r="Y518" s="1"/>
    </row>
    <row r="519" spans="1:40" ht="13.15" customHeight="1">
      <c r="A519" s="56">
        <f>SUBTOTAL(3,$B$16:B519)</f>
        <v>504</v>
      </c>
      <c r="B519" s="8">
        <v>696244600092</v>
      </c>
      <c r="C519" s="1" t="s">
        <v>24</v>
      </c>
      <c r="D519" s="1" t="s">
        <v>23</v>
      </c>
      <c r="E519" s="7">
        <v>25</v>
      </c>
      <c r="F519" s="44"/>
      <c r="G519" s="3">
        <v>30.56</v>
      </c>
      <c r="H519" s="3">
        <f t="shared" si="26"/>
        <v>0</v>
      </c>
      <c r="I519" s="204"/>
      <c r="J519" s="52" t="s">
        <v>0</v>
      </c>
      <c r="K519" s="5">
        <v>0.29211347499999996</v>
      </c>
      <c r="L519" s="4" t="s">
        <v>624</v>
      </c>
      <c r="M519" s="52">
        <v>12</v>
      </c>
      <c r="N519" s="4" t="s">
        <v>625</v>
      </c>
      <c r="O519" s="27">
        <v>10800</v>
      </c>
      <c r="P519" s="27">
        <v>900</v>
      </c>
      <c r="Q519" s="1" t="s">
        <v>318</v>
      </c>
      <c r="R519" s="2" t="s">
        <v>623</v>
      </c>
      <c r="S519" s="2" t="s">
        <v>520</v>
      </c>
      <c r="T519" s="45"/>
      <c r="U519" s="57" t="s">
        <v>638</v>
      </c>
      <c r="V519" s="3"/>
      <c r="W519" s="3"/>
      <c r="Y519" s="1"/>
    </row>
    <row r="520" spans="1:40" ht="13.15" customHeight="1">
      <c r="A520" s="56">
        <f>SUBTOTAL(3,$B$16:B520)</f>
        <v>505</v>
      </c>
      <c r="B520" s="8">
        <v>696244600245</v>
      </c>
      <c r="C520" s="1" t="s">
        <v>22</v>
      </c>
      <c r="D520" s="1" t="s">
        <v>21</v>
      </c>
      <c r="E520" s="7">
        <v>2</v>
      </c>
      <c r="F520" s="44"/>
      <c r="G520" s="3">
        <v>3.13</v>
      </c>
      <c r="H520" s="3">
        <f t="shared" si="26"/>
        <v>0</v>
      </c>
      <c r="I520" s="204"/>
      <c r="J520" s="52" t="s">
        <v>0</v>
      </c>
      <c r="K520" s="5">
        <v>5.732037999999999E-2</v>
      </c>
      <c r="L520" s="4" t="s">
        <v>626</v>
      </c>
      <c r="M520" s="52">
        <v>50</v>
      </c>
      <c r="N520" s="1"/>
      <c r="O520" s="27">
        <v>90000</v>
      </c>
      <c r="P520" s="27"/>
      <c r="Q520" s="1" t="s">
        <v>317</v>
      </c>
      <c r="R520" s="2" t="s">
        <v>623</v>
      </c>
      <c r="S520" s="2" t="s">
        <v>520</v>
      </c>
      <c r="T520" s="45"/>
      <c r="U520" s="57" t="s">
        <v>681</v>
      </c>
      <c r="V520" s="3"/>
      <c r="W520" s="3"/>
      <c r="Y520" s="1"/>
    </row>
    <row r="521" spans="1:40" ht="13.15" customHeight="1">
      <c r="A521" s="56">
        <f>SUBTOTAL(3,$B$16:B521)</f>
        <v>506</v>
      </c>
      <c r="B521" s="8">
        <v>696244600108</v>
      </c>
      <c r="C521" s="1" t="s">
        <v>20</v>
      </c>
      <c r="D521" s="1" t="s">
        <v>19</v>
      </c>
      <c r="E521" s="7">
        <v>25</v>
      </c>
      <c r="F521" s="44"/>
      <c r="G521" s="3">
        <v>74.069999999999993</v>
      </c>
      <c r="H521" s="3">
        <f t="shared" si="26"/>
        <v>0</v>
      </c>
      <c r="I521" s="204"/>
      <c r="J521" s="52" t="s">
        <v>0</v>
      </c>
      <c r="K521" s="5">
        <v>0.60627324999999987</v>
      </c>
      <c r="L521" s="4" t="s">
        <v>624</v>
      </c>
      <c r="M521" s="52">
        <v>12</v>
      </c>
      <c r="N521" s="4" t="s">
        <v>625</v>
      </c>
      <c r="O521" s="27">
        <v>10800</v>
      </c>
      <c r="P521" s="27">
        <v>900</v>
      </c>
      <c r="Q521" s="1" t="s">
        <v>318</v>
      </c>
      <c r="R521" s="2" t="s">
        <v>623</v>
      </c>
      <c r="S521" s="2" t="s">
        <v>520</v>
      </c>
      <c r="T521" s="45"/>
      <c r="U521" s="57" t="s">
        <v>681</v>
      </c>
      <c r="V521" s="3"/>
      <c r="W521" s="3"/>
      <c r="Y521" s="1"/>
    </row>
    <row r="522" spans="1:40" ht="13.15" customHeight="1">
      <c r="A522" s="56">
        <f>SUBTOTAL(3,$B$16:B522)</f>
        <v>507</v>
      </c>
      <c r="B522" s="8">
        <v>696244600252</v>
      </c>
      <c r="C522" s="1" t="s">
        <v>18</v>
      </c>
      <c r="D522" s="1" t="s">
        <v>17</v>
      </c>
      <c r="E522" s="7">
        <v>2</v>
      </c>
      <c r="F522" s="44"/>
      <c r="G522" s="3">
        <v>6.31</v>
      </c>
      <c r="H522" s="3">
        <f t="shared" si="26"/>
        <v>0</v>
      </c>
      <c r="I522" s="204"/>
      <c r="J522" s="52" t="s">
        <v>0</v>
      </c>
      <c r="K522" s="5">
        <v>0.1102315</v>
      </c>
      <c r="L522" s="4" t="s">
        <v>626</v>
      </c>
      <c r="M522" s="52">
        <v>50</v>
      </c>
      <c r="N522" s="1"/>
      <c r="O522" s="27">
        <v>90000</v>
      </c>
      <c r="P522" s="27"/>
      <c r="Q522" s="1" t="s">
        <v>317</v>
      </c>
      <c r="R522" s="2" t="s">
        <v>623</v>
      </c>
      <c r="S522" s="2" t="s">
        <v>520</v>
      </c>
      <c r="T522" s="4"/>
      <c r="U522" s="57" t="s">
        <v>682</v>
      </c>
      <c r="V522" s="3"/>
      <c r="W522" s="3"/>
      <c r="Y522" s="1"/>
    </row>
    <row r="523" spans="1:40" ht="13.15" customHeight="1">
      <c r="A523" s="56">
        <f>SUBTOTAL(3,$B$16:B523)</f>
        <v>508</v>
      </c>
      <c r="B523" s="8">
        <v>696244600115</v>
      </c>
      <c r="C523" s="1" t="s">
        <v>16</v>
      </c>
      <c r="D523" s="1" t="s">
        <v>15</v>
      </c>
      <c r="E523" s="7">
        <v>25</v>
      </c>
      <c r="F523" s="44"/>
      <c r="G523" s="3">
        <v>87.02</v>
      </c>
      <c r="H523" s="3">
        <f t="shared" si="26"/>
        <v>0</v>
      </c>
      <c r="I523" s="204"/>
      <c r="J523" s="52" t="s">
        <v>0</v>
      </c>
      <c r="K523" s="5">
        <v>0.91547260749999992</v>
      </c>
      <c r="L523" s="4" t="s">
        <v>624</v>
      </c>
      <c r="M523" s="52">
        <v>12</v>
      </c>
      <c r="N523" s="4" t="s">
        <v>625</v>
      </c>
      <c r="O523" s="27">
        <v>10800</v>
      </c>
      <c r="P523" s="27">
        <v>900</v>
      </c>
      <c r="Q523" s="1" t="s">
        <v>318</v>
      </c>
      <c r="R523" s="2" t="s">
        <v>623</v>
      </c>
      <c r="S523" s="2" t="s">
        <v>520</v>
      </c>
      <c r="T523" s="4"/>
      <c r="U523" s="57" t="s">
        <v>682</v>
      </c>
      <c r="V523" s="3"/>
      <c r="W523" s="3"/>
      <c r="Y523" s="1"/>
    </row>
    <row r="524" spans="1:40">
      <c r="A524" s="56">
        <f>SUBTOTAL(3,$B$16:B524)</f>
        <v>509</v>
      </c>
      <c r="B524" s="8">
        <v>696244600269</v>
      </c>
      <c r="C524" s="1" t="s">
        <v>14</v>
      </c>
      <c r="D524" s="1" t="s">
        <v>13</v>
      </c>
      <c r="E524" s="7">
        <v>2</v>
      </c>
      <c r="F524" s="44"/>
      <c r="G524" s="3">
        <v>7.87</v>
      </c>
      <c r="H524" s="3">
        <f t="shared" si="26"/>
        <v>0</v>
      </c>
      <c r="I524" s="204"/>
      <c r="J524" s="52" t="s">
        <v>0</v>
      </c>
      <c r="K524" s="5">
        <v>0.15432409999999999</v>
      </c>
      <c r="L524" s="9"/>
      <c r="M524" s="54"/>
      <c r="N524" s="9"/>
      <c r="O524" s="65"/>
      <c r="P524" s="65"/>
      <c r="Q524" s="65"/>
      <c r="R524" s="65"/>
      <c r="S524" s="65"/>
      <c r="T524" s="42"/>
      <c r="U524" s="58"/>
      <c r="V524" s="3"/>
      <c r="W524" s="3"/>
      <c r="Y524" s="1"/>
    </row>
    <row r="525" spans="1:40" ht="13.15" customHeight="1">
      <c r="A525" s="56">
        <f>SUBTOTAL(3,$B$16:B525)</f>
        <v>510</v>
      </c>
      <c r="B525" s="8">
        <v>696244600658</v>
      </c>
      <c r="C525" s="1" t="s">
        <v>711</v>
      </c>
      <c r="D525" s="1" t="s">
        <v>715</v>
      </c>
      <c r="E525" s="7">
        <v>2</v>
      </c>
      <c r="F525" s="44"/>
      <c r="G525" s="3">
        <v>13.4</v>
      </c>
      <c r="H525" s="3">
        <f t="shared" si="26"/>
        <v>0</v>
      </c>
      <c r="I525" s="204"/>
      <c r="J525" s="52" t="s">
        <v>0</v>
      </c>
      <c r="K525" s="5">
        <v>0.16631728719999997</v>
      </c>
      <c r="L525" s="4" t="s">
        <v>622</v>
      </c>
      <c r="M525" s="2">
        <v>6</v>
      </c>
      <c r="N525" s="1"/>
      <c r="O525" s="27">
        <v>90000</v>
      </c>
      <c r="P525" s="27"/>
      <c r="Q525" s="1" t="s">
        <v>317</v>
      </c>
      <c r="R525" s="2" t="s">
        <v>623</v>
      </c>
      <c r="S525" s="2" t="s">
        <v>520</v>
      </c>
      <c r="T525" s="45"/>
      <c r="U525" s="57" t="s">
        <v>693</v>
      </c>
      <c r="V525" s="3"/>
      <c r="W525" s="3"/>
      <c r="Y525" s="1"/>
    </row>
    <row r="526" spans="1:40" ht="13.15" customHeight="1">
      <c r="A526" s="56">
        <f>SUBTOTAL(3,$B$16:B526)</f>
        <v>511</v>
      </c>
      <c r="B526" s="8">
        <v>696244600122</v>
      </c>
      <c r="C526" s="1" t="s">
        <v>12</v>
      </c>
      <c r="D526" s="1" t="s">
        <v>11</v>
      </c>
      <c r="E526" s="7">
        <v>25</v>
      </c>
      <c r="F526" s="44"/>
      <c r="G526" s="3">
        <v>30.56</v>
      </c>
      <c r="H526" s="3">
        <f t="shared" si="26"/>
        <v>0</v>
      </c>
      <c r="I526" s="204"/>
      <c r="J526" s="52" t="s">
        <v>0</v>
      </c>
      <c r="K526" s="5">
        <v>0.32297829499999997</v>
      </c>
      <c r="L526" s="4" t="s">
        <v>622</v>
      </c>
      <c r="M526" s="2">
        <v>6</v>
      </c>
      <c r="N526" s="1"/>
      <c r="O526" s="27">
        <v>90000</v>
      </c>
      <c r="P526" s="27"/>
      <c r="Q526" s="1" t="s">
        <v>317</v>
      </c>
      <c r="R526" s="2" t="s">
        <v>623</v>
      </c>
      <c r="S526" s="2" t="s">
        <v>520</v>
      </c>
      <c r="T526" s="45"/>
      <c r="U526" s="57" t="s">
        <v>693</v>
      </c>
      <c r="V526" s="3"/>
      <c r="W526" s="3"/>
      <c r="Y526" s="1"/>
    </row>
    <row r="527" spans="1:40" ht="13.15" customHeight="1">
      <c r="A527" s="56">
        <f>SUBTOTAL(3,$B$16:B527)</f>
        <v>512</v>
      </c>
      <c r="B527" s="8">
        <v>696244600276</v>
      </c>
      <c r="C527" s="1" t="s">
        <v>10</v>
      </c>
      <c r="D527" s="1" t="s">
        <v>9</v>
      </c>
      <c r="E527" s="7">
        <v>2</v>
      </c>
      <c r="F527" s="44"/>
      <c r="G527" s="3">
        <v>3.13</v>
      </c>
      <c r="H527" s="3">
        <f t="shared" si="26"/>
        <v>0</v>
      </c>
      <c r="I527" s="204"/>
      <c r="J527" s="52" t="s">
        <v>0</v>
      </c>
      <c r="K527" s="5">
        <v>5.732037999999999E-2</v>
      </c>
      <c r="L527" s="58"/>
      <c r="M527" s="58"/>
      <c r="N527" s="58"/>
      <c r="O527" s="58"/>
      <c r="P527" s="58"/>
      <c r="Q527" s="58"/>
      <c r="R527" s="58"/>
      <c r="S527" s="58"/>
      <c r="T527" s="58"/>
      <c r="U527" s="58"/>
      <c r="V527" s="3"/>
      <c r="W527" s="58"/>
      <c r="X527" s="58"/>
      <c r="Y527" s="58"/>
      <c r="Z527" s="58"/>
      <c r="AA527" s="58"/>
      <c r="AB527" s="58"/>
      <c r="AC527" s="58"/>
      <c r="AD527" s="58"/>
      <c r="AE527" s="58"/>
      <c r="AF527" s="58"/>
      <c r="AG527" s="58"/>
      <c r="AH527" s="58"/>
      <c r="AI527" s="58"/>
      <c r="AJ527" s="58"/>
      <c r="AK527" s="58"/>
      <c r="AL527" s="58"/>
      <c r="AM527" s="58"/>
      <c r="AN527" s="3"/>
    </row>
    <row r="528" spans="1:40">
      <c r="A528" s="56">
        <f>SUBTOTAL(3,$B$16:B528)</f>
        <v>513</v>
      </c>
      <c r="B528" s="8">
        <v>696244600139</v>
      </c>
      <c r="C528" s="1" t="s">
        <v>8</v>
      </c>
      <c r="D528" s="1" t="s">
        <v>7</v>
      </c>
      <c r="E528" s="7">
        <v>25</v>
      </c>
      <c r="F528" s="44"/>
      <c r="G528" s="3">
        <v>74.069999999999993</v>
      </c>
      <c r="H528" s="3">
        <f t="shared" si="26"/>
        <v>0</v>
      </c>
      <c r="I528" s="204"/>
      <c r="J528" s="52" t="s">
        <v>0</v>
      </c>
      <c r="K528" s="5">
        <v>0.63493343999999996</v>
      </c>
      <c r="M528" s="165"/>
      <c r="N528" s="1"/>
      <c r="O528" s="27"/>
      <c r="P528" s="27"/>
      <c r="R528" s="2" t="s">
        <v>519</v>
      </c>
      <c r="S528" s="2" t="s">
        <v>520</v>
      </c>
      <c r="U528" s="4" t="s">
        <v>679</v>
      </c>
      <c r="V528" s="3"/>
      <c r="Y528" s="1"/>
      <c r="AF528" s="131"/>
      <c r="AH528" s="132"/>
    </row>
    <row r="529" spans="1:34">
      <c r="A529" s="56">
        <f>SUBTOTAL(3,$B$16:B529)</f>
        <v>514</v>
      </c>
      <c r="B529" s="8">
        <v>696244600283</v>
      </c>
      <c r="C529" s="1" t="s">
        <v>6</v>
      </c>
      <c r="D529" s="1" t="s">
        <v>5</v>
      </c>
      <c r="E529" s="7">
        <v>2</v>
      </c>
      <c r="F529" s="44"/>
      <c r="G529" s="3">
        <v>6.31</v>
      </c>
      <c r="H529" s="3">
        <f t="shared" si="26"/>
        <v>0</v>
      </c>
      <c r="I529" s="204"/>
      <c r="J529" s="52" t="s">
        <v>0</v>
      </c>
      <c r="K529" s="5">
        <v>0.1102315</v>
      </c>
      <c r="M529" s="165"/>
      <c r="N529" s="1"/>
      <c r="O529" s="27"/>
      <c r="P529" s="27"/>
      <c r="R529" s="2" t="s">
        <v>519</v>
      </c>
      <c r="S529" s="2" t="s">
        <v>520</v>
      </c>
      <c r="U529" s="4" t="s">
        <v>679</v>
      </c>
      <c r="V529" s="3"/>
      <c r="Y529" s="1"/>
      <c r="AF529" s="131"/>
      <c r="AH529" s="132"/>
    </row>
    <row r="530" spans="1:34">
      <c r="A530" s="56">
        <f>SUBTOTAL(3,$B$16:B530)</f>
        <v>515</v>
      </c>
      <c r="B530" s="8">
        <v>696244600146</v>
      </c>
      <c r="C530" s="1" t="s">
        <v>4</v>
      </c>
      <c r="D530" s="1" t="s">
        <v>3</v>
      </c>
      <c r="E530" s="7">
        <v>25</v>
      </c>
      <c r="F530" s="44"/>
      <c r="G530" s="3">
        <v>87.02</v>
      </c>
      <c r="H530" s="3">
        <f t="shared" si="26"/>
        <v>0</v>
      </c>
      <c r="I530" s="204"/>
      <c r="J530" s="52" t="s">
        <v>0</v>
      </c>
      <c r="K530" s="5">
        <v>0.93917237999999992</v>
      </c>
      <c r="M530" s="165"/>
      <c r="N530" s="1"/>
      <c r="O530" s="27"/>
      <c r="P530" s="27"/>
      <c r="R530" s="2" t="s">
        <v>519</v>
      </c>
      <c r="S530" s="2" t="s">
        <v>520</v>
      </c>
      <c r="U530" s="4" t="s">
        <v>679</v>
      </c>
      <c r="V530" s="3"/>
      <c r="Y530" s="1"/>
      <c r="AF530" s="131"/>
      <c r="AH530" s="132"/>
    </row>
    <row r="531" spans="1:34">
      <c r="A531" s="56">
        <f>SUBTOTAL(3,$B$16:B531)</f>
        <v>516</v>
      </c>
      <c r="B531" s="8">
        <v>696244600290</v>
      </c>
      <c r="C531" s="1" t="s">
        <v>2</v>
      </c>
      <c r="D531" s="1" t="s">
        <v>1</v>
      </c>
      <c r="E531" s="7">
        <v>2</v>
      </c>
      <c r="F531" s="44"/>
      <c r="G531" s="3">
        <v>7.87</v>
      </c>
      <c r="H531" s="3">
        <f t="shared" si="26"/>
        <v>0</v>
      </c>
      <c r="I531" s="204"/>
      <c r="J531" s="52" t="s">
        <v>0</v>
      </c>
      <c r="K531" s="5">
        <v>0.15432409999999999</v>
      </c>
      <c r="M531" s="165"/>
      <c r="N531" s="1"/>
      <c r="O531" s="27"/>
      <c r="P531" s="27"/>
      <c r="R531" s="2" t="s">
        <v>519</v>
      </c>
      <c r="S531" s="2" t="s">
        <v>520</v>
      </c>
      <c r="U531" s="4" t="s">
        <v>679</v>
      </c>
      <c r="V531" s="3"/>
      <c r="Y531" s="1"/>
      <c r="AF531" s="131"/>
      <c r="AH531" s="132"/>
    </row>
    <row r="532" spans="1:34">
      <c r="A532" s="56">
        <f>SUBTOTAL(3,$B$16:B532)</f>
        <v>517</v>
      </c>
      <c r="B532" s="11" t="s">
        <v>690</v>
      </c>
      <c r="C532" s="9"/>
      <c r="D532" s="9"/>
      <c r="E532" s="10"/>
      <c r="F532" s="9"/>
      <c r="G532" s="53"/>
      <c r="H532" s="53"/>
      <c r="I532" s="58"/>
      <c r="J532" s="197"/>
      <c r="K532" s="43"/>
      <c r="M532" s="165"/>
      <c r="N532" s="1"/>
      <c r="O532" s="27"/>
      <c r="P532" s="27"/>
      <c r="R532" s="2" t="s">
        <v>519</v>
      </c>
      <c r="S532" s="2" t="s">
        <v>520</v>
      </c>
      <c r="U532" s="4" t="s">
        <v>679</v>
      </c>
      <c r="V532" s="3"/>
      <c r="Y532" s="1"/>
      <c r="AF532" s="131"/>
      <c r="AH532" s="132"/>
    </row>
    <row r="533" spans="1:34">
      <c r="A533" s="56">
        <f>SUBTOTAL(3,$B$16:B533)</f>
        <v>518</v>
      </c>
      <c r="B533" s="8">
        <v>696244601013</v>
      </c>
      <c r="C533" s="1" t="s">
        <v>691</v>
      </c>
      <c r="D533" s="1" t="s">
        <v>692</v>
      </c>
      <c r="E533" s="7">
        <v>1</v>
      </c>
      <c r="F533" s="6"/>
      <c r="G533" s="3">
        <v>14.38</v>
      </c>
      <c r="H533" s="3">
        <f>(ROUND(G533*(1-$E$5)*(1-$G$5)*(1-$H$5),2)*F533)</f>
        <v>0</v>
      </c>
      <c r="I533" s="204"/>
      <c r="J533" s="52" t="s">
        <v>0</v>
      </c>
      <c r="K533" s="5">
        <v>0.12125464999999998</v>
      </c>
      <c r="M533" s="165"/>
      <c r="N533" s="1"/>
      <c r="O533" s="27"/>
      <c r="P533" s="27"/>
      <c r="R533" s="2" t="s">
        <v>519</v>
      </c>
      <c r="S533" s="2" t="s">
        <v>520</v>
      </c>
      <c r="U533" s="4" t="s">
        <v>681</v>
      </c>
      <c r="V533" s="3"/>
      <c r="Y533" s="1"/>
      <c r="AF533" s="131"/>
      <c r="AH533" s="132"/>
    </row>
    <row r="534" spans="1:34">
      <c r="A534" s="56">
        <f>SUBTOTAL(3,$B$16:B534)</f>
        <v>519</v>
      </c>
      <c r="B534" s="8">
        <v>696244601044</v>
      </c>
      <c r="C534" s="1" t="s">
        <v>1032</v>
      </c>
      <c r="D534" s="1" t="s">
        <v>1033</v>
      </c>
      <c r="E534" s="7">
        <v>1</v>
      </c>
      <c r="F534" s="6"/>
      <c r="G534" s="3">
        <v>21.6</v>
      </c>
      <c r="H534" s="3">
        <f>(ROUND(G534*(1-$E$5)*(1-$G$5)*(1-$H$5),2)*F534)</f>
        <v>0</v>
      </c>
      <c r="I534" s="204"/>
      <c r="J534" s="52" t="s">
        <v>0</v>
      </c>
      <c r="K534" s="5">
        <v>0</v>
      </c>
      <c r="M534" s="165"/>
      <c r="N534" s="1"/>
      <c r="O534" s="27"/>
      <c r="P534" s="27"/>
      <c r="R534" s="2" t="s">
        <v>519</v>
      </c>
      <c r="S534" s="2" t="s">
        <v>520</v>
      </c>
      <c r="U534" s="4" t="s">
        <v>681</v>
      </c>
      <c r="V534" s="3"/>
      <c r="Y534" s="1"/>
      <c r="AF534" s="131"/>
      <c r="AH534" s="132"/>
    </row>
    <row r="535" spans="1:34">
      <c r="A535" s="56">
        <f>SUBTOTAL(3,$B$16:B535)</f>
        <v>520</v>
      </c>
      <c r="B535" s="8">
        <v>696244601075</v>
      </c>
      <c r="C535" s="1" t="s">
        <v>1353</v>
      </c>
      <c r="D535" s="175" t="s">
        <v>1354</v>
      </c>
      <c r="E535" s="227">
        <v>1</v>
      </c>
      <c r="F535" s="228"/>
      <c r="G535" s="69">
        <v>39.47</v>
      </c>
      <c r="H535" s="69">
        <f>(ROUND(G535*(1-$E$5)*(1-$G$5)*(1-$H$5),2)*F535)</f>
        <v>0</v>
      </c>
      <c r="J535" s="52" t="s">
        <v>0</v>
      </c>
      <c r="K535" s="5">
        <v>0</v>
      </c>
      <c r="M535" s="165"/>
      <c r="N535" s="1"/>
      <c r="O535" s="27"/>
      <c r="P535" s="27"/>
      <c r="R535" s="2"/>
      <c r="S535" s="2"/>
      <c r="V535" s="3"/>
      <c r="Y535" s="1"/>
      <c r="AF535" s="131"/>
      <c r="AH535" s="132"/>
    </row>
    <row r="536" spans="1:34" ht="15">
      <c r="J536" s="198"/>
      <c r="K536" s="52"/>
    </row>
  </sheetData>
  <autoFilter ref="B15:AF535" xr:uid="{67803278-E75E-4D19-80DC-D98ABFB0BF00}"/>
  <mergeCells count="9">
    <mergeCell ref="B14:D14"/>
    <mergeCell ref="A6:B6"/>
    <mergeCell ref="D1:I1"/>
    <mergeCell ref="G11:I11"/>
    <mergeCell ref="G8:I8"/>
    <mergeCell ref="C6:D6"/>
    <mergeCell ref="C7:D7"/>
    <mergeCell ref="C8:D8"/>
    <mergeCell ref="C9:D9"/>
  </mergeCells>
  <phoneticPr fontId="40" type="noConversion"/>
  <conditionalFormatting sqref="J150:J167 I218 I536">
    <cfRule type="containsText" dxfId="141" priority="6" operator="containsText" text="eta">
      <formula>NOT(ISERROR(SEARCH("eta",I150)))</formula>
    </cfRule>
  </conditionalFormatting>
  <hyperlinks>
    <hyperlink ref="B12" r:id="rId1" xr:uid="{00000000-0004-0000-0000-000000000000}"/>
    <hyperlink ref="B14" r:id="rId2" display="https://u2fasteners.com/cdn-pricing/" xr:uid="{F73E69C5-52CA-414B-9BFD-DCEB6CB0AFAD}"/>
  </hyperlinks>
  <pageMargins left="0.35433070866141703" right="0.15748031496063" top="0.39370078740157499" bottom="0.39370078740157499" header="0.511811023622047" footer="0.118110236220472"/>
  <pageSetup scale="82" firstPageNumber="0" fitToWidth="0" fitToHeight="0" pageOrder="overThenDown" orientation="portrait" r:id="rId3"/>
  <headerFooter alignWithMargins="0">
    <oddFooter>&amp;L&amp;8Prices may be changed at any time without further notice. We do everything we can to ensure that the prices on our website and price sheets are correct, and we try to keep our prices constant.</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N301"/>
  <sheetViews>
    <sheetView view="pageLayout" topLeftCell="K1" zoomScaleNormal="100" zoomScaleSheetLayoutView="100" workbookViewId="0">
      <selection activeCell="N10" sqref="N10"/>
    </sheetView>
  </sheetViews>
  <sheetFormatPr defaultRowHeight="15.95" customHeight="1"/>
  <cols>
    <col min="1" max="1" width="20.28515625" bestFit="1" customWidth="1"/>
    <col min="2" max="2" width="17.140625" customWidth="1"/>
    <col min="3" max="3" width="11.7109375" style="32" bestFit="1" customWidth="1"/>
    <col min="4" max="4" width="12.7109375" customWidth="1"/>
    <col min="5" max="5" width="15.7109375" customWidth="1"/>
    <col min="6" max="6" width="9.42578125" bestFit="1" customWidth="1"/>
    <col min="7" max="7" width="10" customWidth="1"/>
    <col min="8" max="8" width="15.85546875" customWidth="1"/>
    <col min="9" max="9" width="9.42578125" bestFit="1" customWidth="1"/>
    <col min="10" max="10" width="10.85546875" customWidth="1"/>
  </cols>
  <sheetData>
    <row r="1" spans="1:14" ht="15.95" customHeight="1" thickBot="1">
      <c r="A1" s="261" t="s">
        <v>497</v>
      </c>
      <c r="B1" s="262"/>
      <c r="C1" s="262"/>
      <c r="D1" s="262"/>
      <c r="E1" s="262"/>
      <c r="F1" s="262"/>
      <c r="G1" s="262"/>
      <c r="H1" s="262"/>
      <c r="I1" s="262"/>
      <c r="J1" s="263"/>
      <c r="L1" s="31"/>
      <c r="M1" s="278" t="s">
        <v>500</v>
      </c>
      <c r="N1" s="278"/>
    </row>
    <row r="2" spans="1:14" ht="15.95" customHeight="1" thickBot="1">
      <c r="A2" s="30"/>
      <c r="B2" s="232" t="s">
        <v>463</v>
      </c>
      <c r="C2" s="233"/>
      <c r="D2" s="234"/>
      <c r="E2" s="232" t="s">
        <v>1259</v>
      </c>
      <c r="F2" s="233"/>
      <c r="G2" s="234"/>
      <c r="H2" s="232" t="s">
        <v>456</v>
      </c>
      <c r="I2" s="233"/>
      <c r="J2" s="234"/>
      <c r="M2" s="36" t="s">
        <v>501</v>
      </c>
      <c r="N2" s="37">
        <v>0</v>
      </c>
    </row>
    <row r="3" spans="1:14" ht="15.95" customHeight="1" thickBot="1">
      <c r="A3" s="70" t="s">
        <v>454</v>
      </c>
      <c r="B3" s="71" t="s">
        <v>453</v>
      </c>
      <c r="C3" s="72" t="s">
        <v>403</v>
      </c>
      <c r="D3" s="73" t="s">
        <v>404</v>
      </c>
      <c r="E3" s="71" t="s">
        <v>453</v>
      </c>
      <c r="F3" s="74" t="s">
        <v>403</v>
      </c>
      <c r="G3" s="73" t="s">
        <v>404</v>
      </c>
      <c r="H3" s="71" t="s">
        <v>453</v>
      </c>
      <c r="I3" s="74" t="s">
        <v>403</v>
      </c>
      <c r="J3" s="73" t="s">
        <v>404</v>
      </c>
      <c r="K3" s="279" t="s">
        <v>498</v>
      </c>
      <c r="L3" s="280"/>
      <c r="M3" s="36" t="s">
        <v>502</v>
      </c>
      <c r="N3" s="37">
        <v>0</v>
      </c>
    </row>
    <row r="4" spans="1:14" ht="15.95" customHeight="1">
      <c r="A4" s="75" t="s">
        <v>673</v>
      </c>
      <c r="B4" s="76" t="s">
        <v>665</v>
      </c>
      <c r="C4" s="77">
        <f>INDEX(CDN!E:E,MATCH($B:$B,CDN!$C:$C,0))</f>
        <v>16000</v>
      </c>
      <c r="D4" s="78">
        <f>ROUND(INDEX(CDN!G:G,MATCH('CDN Price Index'!B:B,CDN!C:C,0))*(1-$N$2)*(1-$N$3)*(1-$N$4),2)</f>
        <v>695.61</v>
      </c>
      <c r="E4" s="79" t="s">
        <v>667</v>
      </c>
      <c r="F4" s="80">
        <f>INDEX(CDN!E:E,MATCH($E:$E,CDN!$C:$C,0))</f>
        <v>1600</v>
      </c>
      <c r="G4" s="78">
        <f>ROUND(INDEX(CDN!G:G,MATCH($E:$E,CDN!$C:$C,0))*(1-$N$2)*(1-$N$3)*(1-$N$4),2)</f>
        <v>71.290000000000006</v>
      </c>
      <c r="H4" s="76" t="s">
        <v>666</v>
      </c>
      <c r="I4" s="81">
        <f>INDEX(CDN!E:E,MATCH($H:$H,CDN!$C:$C,0))</f>
        <v>100</v>
      </c>
      <c r="J4" s="82">
        <f>ROUND(INDEX(CDN!G:G,MATCH($H:$H,CDN!$C:$C,0))*(1-$N$2)*(1-$N$3)*(1-$N$4),2)</f>
        <v>9.7799999999999994</v>
      </c>
      <c r="M4" s="36" t="s">
        <v>503</v>
      </c>
      <c r="N4" s="37">
        <v>0</v>
      </c>
    </row>
    <row r="5" spans="1:14" ht="15.95" customHeight="1">
      <c r="A5" s="83" t="s">
        <v>672</v>
      </c>
      <c r="B5" s="84" t="s">
        <v>668</v>
      </c>
      <c r="C5" s="85">
        <f>INDEX(CDN!E:E,MATCH(B:B,CDN!C:C,0))</f>
        <v>14000</v>
      </c>
      <c r="D5" s="86">
        <f>ROUND(INDEX(CDN!G:G,MATCH('CDN Price Index'!B:B,CDN!C:C,0))*(1-$N$2)*(1-$N$3)*(1-$N$4),2)</f>
        <v>701.97</v>
      </c>
      <c r="E5" s="87" t="s">
        <v>670</v>
      </c>
      <c r="F5" s="88">
        <f>INDEX(CDN!E:E,MATCH($E:$E,CDN!$C:$C,0))</f>
        <v>1400</v>
      </c>
      <c r="G5" s="86">
        <f>ROUND(INDEX(CDN!G:G,MATCH($E:$E,CDN!$C:$C,0))*(1-$N$2)*(1-$N$3)*(1-$N$4),2)</f>
        <v>71.290000000000006</v>
      </c>
      <c r="H5" s="84" t="s">
        <v>669</v>
      </c>
      <c r="I5" s="89">
        <f>INDEX(CDN!E:E,MATCH($H:$H,CDN!$C:$C,0))</f>
        <v>100</v>
      </c>
      <c r="J5" s="90">
        <f>ROUND(INDEX(CDN!G:G,MATCH($H:$H,CDN!$C:$C,0))*(1-$N$2)*(1-$N$3)*(1-$N$4),2)</f>
        <v>10.1</v>
      </c>
    </row>
    <row r="6" spans="1:14" ht="15.95" customHeight="1">
      <c r="A6" s="75" t="s">
        <v>716</v>
      </c>
      <c r="B6" s="91" t="s">
        <v>284</v>
      </c>
      <c r="C6" s="92">
        <f>INDEX(CDN!E:E,MATCH(B:B,CDN!C:C,0))</f>
        <v>8000</v>
      </c>
      <c r="D6" s="93">
        <f>ROUND(INDEX(CDN!G:G,MATCH('CDN Price Index'!B:B,CDN!C:C,0))*(1-$N$2)*(1-$N$3)*(1-$N$4),2)</f>
        <v>584.41</v>
      </c>
      <c r="E6" s="94" t="s">
        <v>282</v>
      </c>
      <c r="F6" s="95">
        <f>INDEX(CDN!E:E,MATCH($E:$E,CDN!$C:$C,0))</f>
        <v>928</v>
      </c>
      <c r="G6" s="93">
        <f>ROUND(INDEX(CDN!G:G,MATCH($E:$E,CDN!$C:$C,0))*(1-$N$2)*(1-$N$3)*(1-$N$4),2)</f>
        <v>71.290000000000006</v>
      </c>
      <c r="H6" s="91" t="s">
        <v>283</v>
      </c>
      <c r="I6" s="81">
        <f>INDEX(CDN!E:E,MATCH($H:$H,CDN!$C:$C,0))</f>
        <v>100</v>
      </c>
      <c r="J6" s="96">
        <f>ROUND(INDEX(CDN!G:G,MATCH($H:$H,CDN!$C:$C,0))*(1-$N$2)*(1-$N$3)*(1-$N$4),2)</f>
        <v>10.5</v>
      </c>
    </row>
    <row r="7" spans="1:14" ht="15.95" customHeight="1">
      <c r="A7" s="83" t="s">
        <v>465</v>
      </c>
      <c r="B7" s="84" t="s">
        <v>320</v>
      </c>
      <c r="C7" s="85">
        <f>INDEX(CDN!E:E,MATCH(B:B,CDN!C:C,0))</f>
        <v>10000</v>
      </c>
      <c r="D7" s="86">
        <f>ROUND(INDEX(CDN!G:G,MATCH('CDN Price Index'!B:B,CDN!C:C,0))*(1-$N$2)*(1-$N$3)*(1-$N$4),2)</f>
        <v>850.83</v>
      </c>
      <c r="E7" s="87" t="s">
        <v>322</v>
      </c>
      <c r="F7" s="88">
        <f>INDEX(CDN!E:E,MATCH($E:$E,CDN!$C:$C,0))</f>
        <v>835</v>
      </c>
      <c r="G7" s="86">
        <f>ROUND(INDEX(CDN!G:G,MATCH($E:$E,CDN!$C:$C,0))*(1-$N$2)*(1-$N$3)*(1-$N$4),2)</f>
        <v>71.290000000000006</v>
      </c>
      <c r="H7" s="84" t="s">
        <v>321</v>
      </c>
      <c r="I7" s="89">
        <f>INDEX(CDN!E:E,MATCH($H:$H,CDN!$C:$C,0))</f>
        <v>100</v>
      </c>
      <c r="J7" s="90">
        <f>ROUND(INDEX(CDN!G:G,MATCH($H:$H,CDN!$C:$C,0))*(1-$N$2)*(1-$N$3)*(1-$N$4),2)</f>
        <v>10.73</v>
      </c>
    </row>
    <row r="8" spans="1:14" ht="15.95" customHeight="1">
      <c r="A8" s="75" t="s">
        <v>469</v>
      </c>
      <c r="B8" s="91" t="s">
        <v>281</v>
      </c>
      <c r="C8" s="92">
        <f>INDEX(CDN!E:E,MATCH(B:B,CDN!C:C,0))</f>
        <v>6500</v>
      </c>
      <c r="D8" s="93">
        <f>ROUND(INDEX(CDN!G:G,MATCH('CDN Price Index'!B:B,CDN!C:C,0))*(1-$N$2)*(1-$N$3)*(1-$N$4),2)</f>
        <v>592</v>
      </c>
      <c r="E8" s="94" t="s">
        <v>279</v>
      </c>
      <c r="F8" s="95">
        <f>INDEX(CDN!E:E,MATCH($E:$E,CDN!$C:$C,0))</f>
        <v>750</v>
      </c>
      <c r="G8" s="93">
        <f>ROUND(INDEX(CDN!G:G,MATCH($E:$E,CDN!$C:$C,0))*(1-$N$2)*(1-$N$3)*(1-$N$4),2)</f>
        <v>71.290000000000006</v>
      </c>
      <c r="H8" s="91" t="s">
        <v>280</v>
      </c>
      <c r="I8" s="81">
        <f>INDEX(CDN!E:E,MATCH($H:$H,CDN!$C:$C,0))</f>
        <v>100</v>
      </c>
      <c r="J8" s="96">
        <f>ROUND(INDEX(CDN!G:G,MATCH($H:$H,CDN!$C:$C,0))*(1-$N$2)*(1-$N$3)*(1-$N$4),2)</f>
        <v>11.38</v>
      </c>
    </row>
    <row r="9" spans="1:14" ht="15.95" customHeight="1">
      <c r="A9" s="83" t="s">
        <v>405</v>
      </c>
      <c r="B9" s="84" t="s">
        <v>278</v>
      </c>
      <c r="C9" s="85">
        <f>INDEX(CDN!E:E,MATCH(B:B,CDN!C:C,0))</f>
        <v>4500</v>
      </c>
      <c r="D9" s="86">
        <f>ROUND(INDEX(CDN!G:G,MATCH('CDN Price Index'!B:B,CDN!C:C,0))*(1-$N$2)*(1-$N$3)*(1-$N$4),2)</f>
        <v>460.92</v>
      </c>
      <c r="E9" s="87" t="s">
        <v>276</v>
      </c>
      <c r="F9" s="88">
        <f>INDEX(CDN!E:E,MATCH($E:$E,CDN!$C:$C,0))</f>
        <v>630</v>
      </c>
      <c r="G9" s="86">
        <f>ROUND(INDEX(CDN!G:G,MATCH($E:$E,CDN!$C:$C,0))*(1-$N$2)*(1-$N$3)*(1-$N$4),2)</f>
        <v>71.290000000000006</v>
      </c>
      <c r="H9" s="84" t="s">
        <v>277</v>
      </c>
      <c r="I9" s="89">
        <f>INDEX(CDN!E:E,MATCH($H:$H,CDN!$C:$C,0))</f>
        <v>100</v>
      </c>
      <c r="J9" s="90">
        <f>ROUND(INDEX(CDN!G:G,MATCH($H:$H,CDN!$C:$C,0))*(1-$N$2)*(1-$N$3)*(1-$N$4),2)</f>
        <v>12.8</v>
      </c>
    </row>
    <row r="10" spans="1:14" ht="15.95" customHeight="1">
      <c r="A10" s="75" t="s">
        <v>490</v>
      </c>
      <c r="B10" s="91" t="s">
        <v>275</v>
      </c>
      <c r="C10" s="92">
        <f>INDEX(CDN!E:E,MATCH(B:B,CDN!C:C,0))</f>
        <v>5200</v>
      </c>
      <c r="D10" s="93">
        <f>ROUND(INDEX(CDN!G:G,MATCH('CDN Price Index'!B:B,CDN!C:C,0))*(1-$N$2)*(1-$N$3)*(1-$N$4),2)</f>
        <v>510.22</v>
      </c>
      <c r="E10" s="94" t="s">
        <v>273</v>
      </c>
      <c r="F10" s="95">
        <f>INDEX(CDN!E:E,MATCH($E:$E,CDN!$C:$C,0))</f>
        <v>610</v>
      </c>
      <c r="G10" s="93">
        <f>ROUND(INDEX(CDN!G:G,MATCH($E:$E,CDN!$C:$C,0))*(1-$N$2)*(1-$N$3)*(1-$N$4),2)</f>
        <v>72.72</v>
      </c>
      <c r="H10" s="91" t="s">
        <v>274</v>
      </c>
      <c r="I10" s="81">
        <f>INDEX(CDN!E:E,MATCH($H:$H,CDN!$C:$C,0))</f>
        <v>100</v>
      </c>
      <c r="J10" s="96">
        <f>ROUND(INDEX(CDN!G:G,MATCH($H:$H,CDN!$C:$C,0))*(1-$N$2)*(1-$N$3)*(1-$N$4),2)</f>
        <v>12.27</v>
      </c>
    </row>
    <row r="11" spans="1:14" ht="15.95" customHeight="1">
      <c r="A11" s="83" t="s">
        <v>496</v>
      </c>
      <c r="B11" s="84" t="s">
        <v>272</v>
      </c>
      <c r="C11" s="85">
        <f>INDEX(CDN!E:E,MATCH(B:B,CDN!C:C,0))</f>
        <v>4500</v>
      </c>
      <c r="D11" s="86">
        <f>ROUND(INDEX(CDN!G:G,MATCH('CDN Price Index'!B:B,CDN!C:C,0))*(1-$N$2)*(1-$N$3)*(1-$N$4),2)</f>
        <v>573.37</v>
      </c>
      <c r="E11" s="87" t="s">
        <v>270</v>
      </c>
      <c r="F11" s="88">
        <f>INDEX(CDN!E:E,MATCH($E:$E,CDN!$C:$C,0))</f>
        <v>542</v>
      </c>
      <c r="G11" s="86">
        <f>ROUND(INDEX(CDN!G:G,MATCH($E:$E,CDN!$C:$C,0))*(1-$N$2)*(1-$N$3)*(1-$N$4),2)</f>
        <v>72.72</v>
      </c>
      <c r="H11" s="84" t="s">
        <v>271</v>
      </c>
      <c r="I11" s="89">
        <f>INDEX(CDN!E:E,MATCH($H:$H,CDN!$C:$C,0))</f>
        <v>100</v>
      </c>
      <c r="J11" s="90">
        <f>ROUND(INDEX(CDN!G:G,MATCH($H:$H,CDN!$C:$C,0))*(1-$N$2)*(1-$N$3)*(1-$N$4),2)</f>
        <v>15.12</v>
      </c>
    </row>
    <row r="12" spans="1:14" ht="15.95" customHeight="1">
      <c r="A12" s="75" t="s">
        <v>406</v>
      </c>
      <c r="B12" s="91" t="s">
        <v>269</v>
      </c>
      <c r="C12" s="92">
        <f>INDEX(CDN!E:E,MATCH(B:B,CDN!C:C,0))</f>
        <v>3700</v>
      </c>
      <c r="D12" s="93">
        <f>ROUND(INDEX(CDN!G:G,MATCH('CDN Price Index'!B:B,CDN!C:C,0))*(1-$N$2)*(1-$N$3)*(1-$N$4),2)</f>
        <v>452.9</v>
      </c>
      <c r="E12" s="94" t="s">
        <v>267</v>
      </c>
      <c r="F12" s="95">
        <f>INDEX(CDN!E:E,MATCH($E:$E,CDN!$C:$C,0))</f>
        <v>510</v>
      </c>
      <c r="G12" s="93">
        <f>ROUND(INDEX(CDN!G:G,MATCH($E:$E,CDN!$C:$C,0))*(1-$N$2)*(1-$N$3)*(1-$N$4),2)</f>
        <v>72.72</v>
      </c>
      <c r="H12" s="91" t="s">
        <v>268</v>
      </c>
      <c r="I12" s="81">
        <f>INDEX(CDN!E:E,MATCH($H:$H,CDN!$C:$C,0))</f>
        <v>100</v>
      </c>
      <c r="J12" s="96">
        <f>ROUND(INDEX(CDN!G:G,MATCH($H:$H,CDN!$C:$C,0))*(1-$N$2)*(1-$N$3)*(1-$N$4),2)</f>
        <v>15.31</v>
      </c>
    </row>
    <row r="13" spans="1:14" ht="15.95" customHeight="1">
      <c r="A13" s="83" t="s">
        <v>495</v>
      </c>
      <c r="B13" s="84" t="s">
        <v>266</v>
      </c>
      <c r="C13" s="85">
        <f>INDEX(CDN!E:E,MATCH(B:B,CDN!C:C,0))</f>
        <v>2600</v>
      </c>
      <c r="D13" s="86">
        <f>ROUND(INDEX(CDN!G:G,MATCH('CDN Price Index'!B:B,CDN!C:C,0))*(1-$N$2)*(1-$N$3)*(1-$N$4),2)</f>
        <v>375.51</v>
      </c>
      <c r="E13" s="87" t="s">
        <v>264</v>
      </c>
      <c r="F13" s="88">
        <f>INDEX(CDN!E:E,MATCH($E:$E,CDN!$C:$C,0))</f>
        <v>435</v>
      </c>
      <c r="G13" s="86">
        <f>ROUND(INDEX(CDN!G:G,MATCH($E:$E,CDN!$C:$C,0))*(1-$N$2)*(1-$N$3)*(1-$N$4),2)</f>
        <v>72.72</v>
      </c>
      <c r="H13" s="84" t="s">
        <v>265</v>
      </c>
      <c r="I13" s="89">
        <f>INDEX(CDN!E:E,MATCH($H:$H,CDN!$C:$C,0))</f>
        <v>100</v>
      </c>
      <c r="J13" s="90">
        <f>ROUND(INDEX(CDN!G:G,MATCH($H:$H,CDN!$C:$C,0))*(1-$N$2)*(1-$N$3)*(1-$N$4),2)</f>
        <v>18.05</v>
      </c>
    </row>
    <row r="14" spans="1:14" ht="15.95" customHeight="1">
      <c r="A14" s="75" t="s">
        <v>494</v>
      </c>
      <c r="B14" s="91" t="s">
        <v>263</v>
      </c>
      <c r="C14" s="92">
        <f>INDEX(CDN!E:E,MATCH(B:B,CDN!C:C,0))</f>
        <v>2000</v>
      </c>
      <c r="D14" s="93">
        <f>ROUND(INDEX(CDN!G:G,MATCH('CDN Price Index'!B:B,CDN!C:C,0))*(1-$N$2)*(1-$N$3)*(1-$N$4),2)</f>
        <v>344.76</v>
      </c>
      <c r="E14" s="94" t="s">
        <v>261</v>
      </c>
      <c r="F14" s="95">
        <f>INDEX(CDN!E:E,MATCH($E:$E,CDN!$C:$C,0))</f>
        <v>365</v>
      </c>
      <c r="G14" s="93">
        <f>ROUND(INDEX(CDN!G:G,MATCH($E:$E,CDN!$C:$C,0))*(1-$N$2)*(1-$N$3)*(1-$N$4),2)</f>
        <v>72.72</v>
      </c>
      <c r="H14" s="91" t="s">
        <v>262</v>
      </c>
      <c r="I14" s="81">
        <f>INDEX(CDN!E:E,MATCH($H:$H,CDN!$C:$C,0))</f>
        <v>100</v>
      </c>
      <c r="J14" s="96">
        <f>ROUND(INDEX(CDN!G:G,MATCH($H:$H,CDN!$C:$C,0))*(1-$N$2)*(1-$N$3)*(1-$N$4),2)</f>
        <v>21.55</v>
      </c>
    </row>
    <row r="15" spans="1:14" ht="15.95" customHeight="1">
      <c r="A15" s="83" t="s">
        <v>472</v>
      </c>
      <c r="B15" s="84" t="s">
        <v>260</v>
      </c>
      <c r="C15" s="85">
        <f>INDEX(CDN!E:E,MATCH(B:B,CDN!C:C,0))</f>
        <v>1500</v>
      </c>
      <c r="D15" s="86">
        <f>ROUND(INDEX(CDN!G:G,MATCH('CDN Price Index'!B:B,CDN!C:C,0))*(1-$N$2)*(1-$N$3)*(1-$N$4),2)</f>
        <v>247.28</v>
      </c>
      <c r="E15" s="87" t="s">
        <v>258</v>
      </c>
      <c r="F15" s="88">
        <f>INDEX(CDN!E:E,MATCH($E:$E,CDN!$C:$C,0))</f>
        <v>330</v>
      </c>
      <c r="G15" s="86">
        <f>ROUND(INDEX(CDN!G:G,MATCH($E:$E,CDN!$C:$C,0))*(1-$N$2)*(1-$N$3)*(1-$N$4),2)</f>
        <v>64.22</v>
      </c>
      <c r="H15" s="84" t="s">
        <v>259</v>
      </c>
      <c r="I15" s="89">
        <f>INDEX(CDN!E:E,MATCH($H:$H,CDN!$C:$C,0))</f>
        <v>100</v>
      </c>
      <c r="J15" s="90">
        <f>ROUND(INDEX(CDN!G:G,MATCH($H:$H,CDN!$C:$C,0))*(1-$N$2)*(1-$N$3)*(1-$N$4),2)</f>
        <v>22.68</v>
      </c>
    </row>
    <row r="16" spans="1:14" ht="15.95" customHeight="1">
      <c r="A16" s="75" t="s">
        <v>647</v>
      </c>
      <c r="B16" s="91" t="s">
        <v>537</v>
      </c>
      <c r="C16" s="92">
        <f>INDEX(CDN!E:E,MATCH(B:B,CDN!C:C,0))</f>
        <v>2500</v>
      </c>
      <c r="D16" s="93">
        <f>ROUND(INDEX(CDN!G:G,MATCH('CDN Price Index'!B:B,CDN!C:C,0))*(1-$N$2)*(1-$N$3)*(1-$N$4),2)</f>
        <v>400.93</v>
      </c>
      <c r="E16" s="94" t="s">
        <v>540</v>
      </c>
      <c r="F16" s="95">
        <f>INDEX(CDN!E:E,MATCH($E:$E,CDN!$C:$C,0))</f>
        <v>500</v>
      </c>
      <c r="G16" s="93">
        <f>ROUND(INDEX(CDN!G:G,MATCH($E:$E,CDN!$C:$C,0))*(1-$N$2)*(1-$N$3)*(1-$N$4),2)</f>
        <v>80.38</v>
      </c>
      <c r="H16" s="91" t="s">
        <v>539</v>
      </c>
      <c r="I16" s="81">
        <f>INDEX(CDN!E:E,MATCH($H:$H,CDN!$C:$C,0))</f>
        <v>100</v>
      </c>
      <c r="J16" s="96">
        <f>ROUND(INDEX(CDN!G:G,MATCH($H:$H,CDN!$C:$C,0))*(1-$N$2)*(1-$N$3)*(1-$N$4),2)</f>
        <v>18.170000000000002</v>
      </c>
    </row>
    <row r="17" spans="1:10" ht="15.95" customHeight="1">
      <c r="A17" s="83" t="s">
        <v>648</v>
      </c>
      <c r="B17" s="84" t="s">
        <v>541</v>
      </c>
      <c r="C17" s="85">
        <f>INDEX(CDN!E:E,MATCH(B:B,CDN!C:C,0))</f>
        <v>2500</v>
      </c>
      <c r="D17" s="86">
        <f>ROUND(INDEX(CDN!G:G,MATCH('CDN Price Index'!B:B,CDN!C:C,0))*(1-$N$2)*(1-$N$3)*(1-$N$4),2)</f>
        <v>522.69000000000005</v>
      </c>
      <c r="E17" s="87" t="s">
        <v>544</v>
      </c>
      <c r="F17" s="88">
        <f>INDEX(CDN!E:E,MATCH($E:$E,CDN!$C:$C,0))</f>
        <v>500</v>
      </c>
      <c r="G17" s="86">
        <f>ROUND(INDEX(CDN!G:G,MATCH($E:$E,CDN!$C:$C,0))*(1-$N$2)*(1-$N$3)*(1-$N$4),2)</f>
        <v>104.72</v>
      </c>
      <c r="H17" s="84" t="s">
        <v>543</v>
      </c>
      <c r="I17" s="89">
        <f>INDEX(CDN!E:E,MATCH($H:$H,CDN!$C:$C,0))</f>
        <v>100</v>
      </c>
      <c r="J17" s="90">
        <f>ROUND(INDEX(CDN!G:G,MATCH($H:$H,CDN!$C:$C,0))*(1-$N$2)*(1-$N$3)*(1-$N$4),2)</f>
        <v>23.64</v>
      </c>
    </row>
    <row r="18" spans="1:10" ht="15.95" customHeight="1">
      <c r="A18" s="75" t="s">
        <v>489</v>
      </c>
      <c r="B18" s="91" t="s">
        <v>257</v>
      </c>
      <c r="C18" s="92">
        <f>INDEX(CDN!E:E,MATCH(B:B,CDN!C:C,0))</f>
        <v>2200</v>
      </c>
      <c r="D18" s="93">
        <f>ROUND(INDEX(CDN!G:G,MATCH('CDN Price Index'!B:B,CDN!C:C,0))*(1-$N$2)*(1-$N$3)*(1-$N$4),2)</f>
        <v>395.08</v>
      </c>
      <c r="E18" s="94" t="s">
        <v>255</v>
      </c>
      <c r="F18" s="95">
        <f>INDEX(CDN!E:E,MATCH($E:$E,CDN!$C:$C,0))</f>
        <v>350</v>
      </c>
      <c r="G18" s="93">
        <f>ROUND(INDEX(CDN!G:G,MATCH($E:$E,CDN!$C:$C,0))*(1-$N$2)*(1-$N$3)*(1-$N$4),2)</f>
        <v>72.72</v>
      </c>
      <c r="H18" s="91" t="s">
        <v>256</v>
      </c>
      <c r="I18" s="81">
        <f>INDEX(CDN!E:E,MATCH($H:$H,CDN!$C:$C,0))</f>
        <v>100</v>
      </c>
      <c r="J18" s="96">
        <f>ROUND(INDEX(CDN!G:G,MATCH($H:$H,CDN!$C:$C,0))*(1-$N$2)*(1-$N$3)*(1-$N$4),2)</f>
        <v>22.45</v>
      </c>
    </row>
    <row r="19" spans="1:10" ht="15.95" customHeight="1">
      <c r="A19" s="83" t="s">
        <v>486</v>
      </c>
      <c r="B19" s="84" t="s">
        <v>254</v>
      </c>
      <c r="C19" s="85">
        <f>INDEX(CDN!E:E,MATCH(B:B,CDN!C:C,0))</f>
        <v>2000</v>
      </c>
      <c r="D19" s="86">
        <f>ROUND(INDEX(CDN!G:G,MATCH('CDN Price Index'!B:B,CDN!C:C,0))*(1-$N$2)*(1-$N$3)*(1-$N$4),2)</f>
        <v>409.43</v>
      </c>
      <c r="E19" s="87" t="s">
        <v>252</v>
      </c>
      <c r="F19" s="88">
        <f>INDEX(CDN!E:E,MATCH($E:$E,CDN!$C:$C,0))</f>
        <v>295</v>
      </c>
      <c r="G19" s="86">
        <f>ROUND(INDEX(CDN!G:G,MATCH($E:$E,CDN!$C:$C,0))*(1-$N$2)*(1-$N$3)*(1-$N$4),2)</f>
        <v>72.72</v>
      </c>
      <c r="H19" s="84" t="s">
        <v>253</v>
      </c>
      <c r="I19" s="89">
        <f>INDEX(CDN!E:E,MATCH($H:$H,CDN!$C:$C,0))</f>
        <v>100</v>
      </c>
      <c r="J19" s="90">
        <f>ROUND(INDEX(CDN!G:G,MATCH($H:$H,CDN!$C:$C,0))*(1-$N$2)*(1-$N$3)*(1-$N$4),2)</f>
        <v>25.6</v>
      </c>
    </row>
    <row r="20" spans="1:10" ht="15.95" customHeight="1">
      <c r="A20" s="75" t="s">
        <v>485</v>
      </c>
      <c r="B20" s="91" t="s">
        <v>251</v>
      </c>
      <c r="C20" s="92">
        <f>INDEX(CDN!E:E,MATCH(B:B,CDN!C:C,0))</f>
        <v>1500</v>
      </c>
      <c r="D20" s="93">
        <f>ROUND(INDEX(CDN!G:G,MATCH('CDN Price Index'!B:B,CDN!C:C,0))*(1-$N$2)*(1-$N$3)*(1-$N$4),2)</f>
        <v>296.07</v>
      </c>
      <c r="E20" s="94" t="s">
        <v>249</v>
      </c>
      <c r="F20" s="95">
        <f>INDEX(CDN!E:E,MATCH($E:$E,CDN!$C:$C,0))</f>
        <v>270</v>
      </c>
      <c r="G20" s="93">
        <f>ROUND(INDEX(CDN!G:G,MATCH($E:$E,CDN!$C:$C,0))*(1-$N$2)*(1-$N$3)*(1-$N$4),2)</f>
        <v>64.22</v>
      </c>
      <c r="H20" s="91" t="s">
        <v>250</v>
      </c>
      <c r="I20" s="81">
        <f>INDEX(CDN!E:E,MATCH($H:$H,CDN!$C:$C,0))</f>
        <v>100</v>
      </c>
      <c r="J20" s="96">
        <f>ROUND(INDEX(CDN!G:G,MATCH($H:$H,CDN!$C:$C,0))*(1-$N$2)*(1-$N$3)*(1-$N$4),2)</f>
        <v>27.34</v>
      </c>
    </row>
    <row r="21" spans="1:10" ht="15.95" customHeight="1">
      <c r="A21" s="83" t="s">
        <v>493</v>
      </c>
      <c r="B21" s="84" t="s">
        <v>248</v>
      </c>
      <c r="C21" s="85">
        <f>INDEX(CDN!E:E,MATCH(B:B,CDN!C:C,0))</f>
        <v>1200</v>
      </c>
      <c r="D21" s="86">
        <f>ROUND(INDEX(CDN!G:G,MATCH('CDN Price Index'!B:B,CDN!C:C,0))*(1-$N$2)*(1-$N$3)*(1-$N$4),2)</f>
        <v>277.11</v>
      </c>
      <c r="E21" s="87" t="s">
        <v>246</v>
      </c>
      <c r="F21" s="88">
        <f>INDEX(CDN!E:E,MATCH($E:$E,CDN!$C:$C,0))</f>
        <v>225</v>
      </c>
      <c r="G21" s="86">
        <f>ROUND(INDEX(CDN!G:G,MATCH($E:$E,CDN!$C:$C,0))*(1-$N$2)*(1-$N$3)*(1-$N$4),2)</f>
        <v>64.22</v>
      </c>
      <c r="H21" s="84" t="s">
        <v>247</v>
      </c>
      <c r="I21" s="89">
        <f>INDEX(CDN!E:E,MATCH($H:$H,CDN!$C:$C,0))</f>
        <v>50</v>
      </c>
      <c r="J21" s="90">
        <f>ROUND(INDEX(CDN!G:G,MATCH($H:$H,CDN!$C:$C,0))*(1-$N$2)*(1-$N$3)*(1-$N$4),2)</f>
        <v>16.52</v>
      </c>
    </row>
    <row r="22" spans="1:10" ht="15.95" customHeight="1">
      <c r="A22" s="75" t="s">
        <v>407</v>
      </c>
      <c r="B22" s="91" t="s">
        <v>245</v>
      </c>
      <c r="C22" s="92">
        <f>INDEX(CDN!E:E,MATCH(B:B,CDN!C:C,0))</f>
        <v>1000</v>
      </c>
      <c r="D22" s="93">
        <f>ROUND(INDEX(CDN!G:G,MATCH('CDN Price Index'!B:B,CDN!C:C,0))*(1-$N$2)*(1-$N$3)*(1-$N$4),2)</f>
        <v>264.12</v>
      </c>
      <c r="E22" s="94" t="s">
        <v>243</v>
      </c>
      <c r="F22" s="95">
        <f>INDEX(CDN!E:E,MATCH($E:$E,CDN!$C:$C,0))</f>
        <v>200</v>
      </c>
      <c r="G22" s="93">
        <f>ROUND(INDEX(CDN!G:G,MATCH($E:$E,CDN!$C:$C,0))*(1-$N$2)*(1-$N$3)*(1-$N$4),2)</f>
        <v>64.22</v>
      </c>
      <c r="H22" s="91" t="s">
        <v>244</v>
      </c>
      <c r="I22" s="81">
        <f>INDEX(CDN!E:E,MATCH($H:$H,CDN!$C:$C,0))</f>
        <v>50</v>
      </c>
      <c r="J22" s="96">
        <f>ROUND(INDEX(CDN!G:G,MATCH($H:$H,CDN!$C:$C,0))*(1-$N$2)*(1-$N$3)*(1-$N$4),2)</f>
        <v>18.73</v>
      </c>
    </row>
    <row r="23" spans="1:10" ht="15.95" customHeight="1">
      <c r="A23" s="83" t="s">
        <v>492</v>
      </c>
      <c r="B23" s="84" t="s">
        <v>242</v>
      </c>
      <c r="C23" s="85">
        <f>INDEX(CDN!E:E,MATCH(B:B,CDN!C:C,0))</f>
        <v>800</v>
      </c>
      <c r="D23" s="86">
        <f>ROUND(INDEX(CDN!G:G,MATCH('CDN Price Index'!B:B,CDN!C:C,0))*(1-$N$2)*(1-$N$3)*(1-$N$4),2)</f>
        <v>255.71</v>
      </c>
      <c r="E23" s="87" t="s">
        <v>240</v>
      </c>
      <c r="F23" s="88">
        <f>INDEX(CDN!E:E,MATCH($E:$E,CDN!$C:$C,0))</f>
        <v>170</v>
      </c>
      <c r="G23" s="86">
        <f>ROUND(INDEX(CDN!G:G,MATCH($E:$E,CDN!$C:$C,0))*(1-$N$2)*(1-$N$3)*(1-$N$4),2)</f>
        <v>64.22</v>
      </c>
      <c r="H23" s="84" t="s">
        <v>241</v>
      </c>
      <c r="I23" s="89">
        <f>INDEX(CDN!E:E,MATCH($H:$H,CDN!$C:$C,0))</f>
        <v>50</v>
      </c>
      <c r="J23" s="90">
        <f>ROUND(INDEX(CDN!G:G,MATCH($H:$H,CDN!$C:$C,0))*(1-$N$2)*(1-$N$3)*(1-$N$4),2)</f>
        <v>21.85</v>
      </c>
    </row>
    <row r="24" spans="1:10" ht="15.95" customHeight="1">
      <c r="A24" s="75" t="s">
        <v>646</v>
      </c>
      <c r="B24" s="91" t="s">
        <v>553</v>
      </c>
      <c r="C24" s="92">
        <f>INDEX(CDN!E:E,MATCH(B:B,CDN!C:C,0))</f>
        <v>1200</v>
      </c>
      <c r="D24" s="93">
        <f>ROUND(INDEX(CDN!G:G,MATCH('CDN Price Index'!B:B,CDN!C:C,0))*(1-$N$2)*(1-$N$3)*(1-$N$4),2)</f>
        <v>573.59</v>
      </c>
      <c r="E24" s="94" t="s">
        <v>556</v>
      </c>
      <c r="F24" s="95">
        <f>INDEX(CDN!E:E,MATCH($E:$E,CDN!$C:$C,0))</f>
        <v>125</v>
      </c>
      <c r="G24" s="93">
        <f>ROUND(INDEX(CDN!G:G,MATCH($E:$E,CDN!$C:$C,0))*(1-$N$2)*(1-$N$3)*(1-$N$4),2)</f>
        <v>62.96</v>
      </c>
      <c r="H24" s="91" t="s">
        <v>555</v>
      </c>
      <c r="I24" s="81">
        <f>INDEX(CDN!E:E,MATCH($H:$H,CDN!$C:$C,0))</f>
        <v>50</v>
      </c>
      <c r="J24" s="96">
        <f>ROUND(INDEX(CDN!G:G,MATCH($H:$H,CDN!$C:$C,0))*(1-$N$2)*(1-$N$3)*(1-$N$4),2)</f>
        <v>28.85</v>
      </c>
    </row>
    <row r="25" spans="1:10" ht="15.95" customHeight="1">
      <c r="A25" s="83" t="s">
        <v>671</v>
      </c>
      <c r="B25" s="84" t="s">
        <v>653</v>
      </c>
      <c r="C25" s="85">
        <f>INDEX(CDN!E:E,MATCH(B:B,CDN!C:C,0))</f>
        <v>800</v>
      </c>
      <c r="D25" s="86">
        <f>ROUND(INDEX(CDN!G:G,MATCH('CDN Price Index'!B:B,CDN!C:C,0))*(1-$N$2)*(1-$N$3)*(1-$N$4),2)</f>
        <v>408.51</v>
      </c>
      <c r="E25" s="87"/>
      <c r="F25" s="88"/>
      <c r="G25" s="86"/>
      <c r="H25" s="84" t="s">
        <v>654</v>
      </c>
      <c r="I25" s="89">
        <f>INDEX(CDN!E:E,MATCH($H:$H,CDN!$C:$C,0))</f>
        <v>50</v>
      </c>
      <c r="J25" s="90">
        <f>ROUND(INDEX(CDN!G:G,MATCH($H:$H,CDN!$C:$C,0))*(1-$N$2)*(1-$N$3)*(1-$N$4),2)</f>
        <v>31.92</v>
      </c>
    </row>
    <row r="26" spans="1:10" ht="15.95" customHeight="1">
      <c r="A26" s="75" t="s">
        <v>408</v>
      </c>
      <c r="B26" s="91" t="s">
        <v>239</v>
      </c>
      <c r="C26" s="92">
        <f>INDEX(CDN!E:E,MATCH(B:B,CDN!C:C,0))</f>
        <v>500</v>
      </c>
      <c r="D26" s="93">
        <f>ROUND(INDEX(CDN!G:G,MATCH('CDN Price Index'!B:B,CDN!C:C,0))*(1-$N$2)*(1-$N$3)*(1-$N$4),2)</f>
        <v>303.66000000000003</v>
      </c>
      <c r="E26" s="94"/>
      <c r="F26" s="95"/>
      <c r="G26" s="93"/>
      <c r="H26" s="91" t="s">
        <v>238</v>
      </c>
      <c r="I26" s="81">
        <f>INDEX(CDN!E:E,MATCH($H:$H,CDN!$C:$C,0))</f>
        <v>50</v>
      </c>
      <c r="J26" s="96">
        <f>ROUND(INDEX(CDN!G:G,MATCH($H:$H,CDN!$C:$C,0))*(1-$N$2)*(1-$N$3)*(1-$N$4),2)</f>
        <v>39.58</v>
      </c>
    </row>
    <row r="27" spans="1:10" ht="15.95" customHeight="1">
      <c r="A27" s="83" t="s">
        <v>409</v>
      </c>
      <c r="B27" s="84" t="s">
        <v>237</v>
      </c>
      <c r="C27" s="85">
        <f>INDEX(CDN!E:E,MATCH(B:B,CDN!C:C,0))</f>
        <v>500</v>
      </c>
      <c r="D27" s="86">
        <f>ROUND(INDEX(CDN!G:G,MATCH('CDN Price Index'!B:B,CDN!C:C,0))*(1-$N$2)*(1-$N$3)*(1-$N$4),2)</f>
        <v>395.95</v>
      </c>
      <c r="E27" s="87"/>
      <c r="F27" s="88"/>
      <c r="G27" s="86"/>
      <c r="H27" s="84" t="s">
        <v>236</v>
      </c>
      <c r="I27" s="89">
        <f>INDEX(CDN!E:E,MATCH($H:$H,CDN!$C:$C,0))</f>
        <v>50</v>
      </c>
      <c r="J27" s="90">
        <f>ROUND(INDEX(CDN!G:G,MATCH($H:$H,CDN!$C:$C,0))*(1-$N$2)*(1-$N$3)*(1-$N$4),2)</f>
        <v>47.69</v>
      </c>
    </row>
    <row r="28" spans="1:10" ht="15.95" customHeight="1">
      <c r="A28" s="75" t="s">
        <v>410</v>
      </c>
      <c r="B28" s="91" t="s">
        <v>235</v>
      </c>
      <c r="C28" s="92">
        <f>INDEX(CDN!E:E,MATCH(B:B,CDN!C:C,0))</f>
        <v>300</v>
      </c>
      <c r="D28" s="93">
        <f>ROUND(INDEX(CDN!G:G,MATCH('CDN Price Index'!B:B,CDN!C:C,0))*(1-$N$2)*(1-$N$3)*(1-$N$4),2)</f>
        <v>400.9</v>
      </c>
      <c r="E28" s="94"/>
      <c r="F28" s="95"/>
      <c r="G28" s="93"/>
      <c r="H28" s="91" t="s">
        <v>234</v>
      </c>
      <c r="I28" s="81">
        <f>INDEX(CDN!E:E,MATCH($H:$H,CDN!$C:$C,0))</f>
        <v>40</v>
      </c>
      <c r="J28" s="96">
        <f>ROUND(INDEX(CDN!G:G,MATCH($H:$H,CDN!$C:$C,0))*(1-$N$2)*(1-$N$3)*(1-$N$4),2)</f>
        <v>66.819999999999993</v>
      </c>
    </row>
    <row r="29" spans="1:10" ht="15.95" customHeight="1">
      <c r="A29" s="83" t="s">
        <v>411</v>
      </c>
      <c r="B29" s="84" t="s">
        <v>233</v>
      </c>
      <c r="C29" s="85">
        <f>INDEX(CDN!E:E,MATCH(B:B,CDN!C:C,0))</f>
        <v>300</v>
      </c>
      <c r="D29" s="86">
        <f>ROUND(INDEX(CDN!G:G,MATCH('CDN Price Index'!B:B,CDN!C:C,0))*(1-$N$2)*(1-$N$3)*(1-$N$4),2)</f>
        <v>627.27</v>
      </c>
      <c r="E29" s="87"/>
      <c r="F29" s="88"/>
      <c r="G29" s="86"/>
      <c r="H29" s="84" t="s">
        <v>232</v>
      </c>
      <c r="I29" s="89">
        <f>INDEX(CDN!E:E,MATCH($H:$H,CDN!$C:$C,0))</f>
        <v>40</v>
      </c>
      <c r="J29" s="90">
        <f>ROUND(INDEX(CDN!G:G,MATCH($H:$H,CDN!$C:$C,0))*(1-$N$2)*(1-$N$3)*(1-$N$4),2)</f>
        <v>104.54</v>
      </c>
    </row>
    <row r="30" spans="1:10" ht="15.95" customHeight="1">
      <c r="A30" s="75" t="s">
        <v>412</v>
      </c>
      <c r="B30" s="91" t="s">
        <v>231</v>
      </c>
      <c r="C30" s="92">
        <f>INDEX(CDN!E:E,MATCH(B:B,CDN!C:C,0))</f>
        <v>300</v>
      </c>
      <c r="D30" s="93">
        <f>ROUND(INDEX(CDN!G:G,MATCH('CDN Price Index'!B:B,CDN!C:C,0))*(1-$N$2)*(1-$N$3)*(1-$N$4),2)</f>
        <v>921.73</v>
      </c>
      <c r="E30" s="94"/>
      <c r="F30" s="95"/>
      <c r="G30" s="93"/>
      <c r="H30" s="91" t="s">
        <v>230</v>
      </c>
      <c r="I30" s="81">
        <f>INDEX(CDN!E:E,MATCH($H:$H,CDN!$C:$C,0))</f>
        <v>40</v>
      </c>
      <c r="J30" s="96">
        <f>ROUND(INDEX(CDN!G:G,MATCH($H:$H,CDN!$C:$C,0))*(1-$N$2)*(1-$N$3)*(1-$N$4),2)</f>
        <v>154.35</v>
      </c>
    </row>
    <row r="31" spans="1:10" ht="15.75" customHeight="1" thickBot="1">
      <c r="A31" s="97" t="s">
        <v>413</v>
      </c>
      <c r="B31" s="98" t="s">
        <v>229</v>
      </c>
      <c r="C31" s="99">
        <f>INDEX(CDN!E:E,MATCH(B:B,CDN!C:C,0))</f>
        <v>300</v>
      </c>
      <c r="D31" s="100">
        <f>ROUND(INDEX(CDN!G:G,MATCH('CDN Price Index'!B:B,CDN!C:C,0))*(1-$N$2)*(1-$N$3)*(1-$N$4),2)</f>
        <v>1179.1300000000001</v>
      </c>
      <c r="E31" s="101"/>
      <c r="F31" s="102"/>
      <c r="G31" s="100"/>
      <c r="H31" s="98" t="s">
        <v>228</v>
      </c>
      <c r="I31" s="103">
        <f>INDEX(CDN!E:E,MATCH($H:$H,CDN!$C:$C,0))</f>
        <v>40</v>
      </c>
      <c r="J31" s="104">
        <f>ROUND(INDEX(CDN!G:G,MATCH($H:$H,CDN!$C:$C,0))*(1-$N$2)*(1-$N$3)*(1-$N$4),2)</f>
        <v>196.94</v>
      </c>
    </row>
    <row r="32" spans="1:10" ht="15.95" customHeight="1" thickBot="1">
      <c r="A32" s="149" t="s">
        <v>1090</v>
      </c>
      <c r="B32" s="150"/>
      <c r="C32" s="150"/>
      <c r="D32" s="150"/>
      <c r="E32" s="151"/>
      <c r="F32" s="151"/>
      <c r="G32" s="151"/>
      <c r="H32" s="151"/>
      <c r="I32" s="151"/>
      <c r="J32" s="152"/>
    </row>
    <row r="33" spans="1:10" ht="15.95" customHeight="1" thickBot="1">
      <c r="A33" s="30"/>
      <c r="B33" s="232" t="s">
        <v>463</v>
      </c>
      <c r="C33" s="233"/>
      <c r="D33" s="234"/>
      <c r="E33" s="232" t="s">
        <v>1259</v>
      </c>
      <c r="F33" s="233"/>
      <c r="G33" s="234"/>
      <c r="H33" s="232" t="s">
        <v>456</v>
      </c>
      <c r="I33" s="233"/>
      <c r="J33" s="234"/>
    </row>
    <row r="34" spans="1:10" ht="15.95" customHeight="1" thickBot="1">
      <c r="A34" s="70" t="s">
        <v>454</v>
      </c>
      <c r="B34" s="71" t="s">
        <v>453</v>
      </c>
      <c r="C34" s="72" t="s">
        <v>403</v>
      </c>
      <c r="D34" s="73" t="s">
        <v>404</v>
      </c>
      <c r="E34" s="71" t="s">
        <v>453</v>
      </c>
      <c r="F34" s="74" t="s">
        <v>403</v>
      </c>
      <c r="G34" s="73" t="s">
        <v>404</v>
      </c>
      <c r="H34" s="71" t="s">
        <v>453</v>
      </c>
      <c r="I34" s="74" t="s">
        <v>403</v>
      </c>
      <c r="J34" s="73" t="s">
        <v>404</v>
      </c>
    </row>
    <row r="35" spans="1:10" ht="15.95" customHeight="1">
      <c r="A35" s="75" t="s">
        <v>1384</v>
      </c>
      <c r="B35" s="91" t="s">
        <v>1091</v>
      </c>
      <c r="C35" s="81">
        <f>INDEX(CDN!E:E,MATCH(B:B,CDN!C:C,0))</f>
        <v>2200</v>
      </c>
      <c r="D35" s="78">
        <f>ROUND(INDEX(CDN!G:G,MATCH('CDN Price Index'!B:B,CDN!C:C,0))*(1-$N$2)*(1-$N$3)*(1-$N$4),2)</f>
        <v>395.08</v>
      </c>
      <c r="E35" s="94" t="s">
        <v>1045</v>
      </c>
      <c r="F35" s="81">
        <f>INDEX(CDN!E:E,MATCH($E:$E,CDN!$C:$C,0))</f>
        <v>350</v>
      </c>
      <c r="G35" s="78">
        <f>ROUND(INDEX(CDN!G:G,MATCH($E:$E,CDN!$C:$C,0))*(1-$N$2)*(1-$N$3)*(1-$N$4),2)</f>
        <v>72.72</v>
      </c>
      <c r="H35" s="91" t="s">
        <v>1044</v>
      </c>
      <c r="I35" s="81">
        <f>INDEX(CDN!E:E,MATCH($H:$H,CDN!$C:$C,0))</f>
        <v>100</v>
      </c>
      <c r="J35" s="82">
        <f>ROUND(INDEX(CDN!G:G,MATCH($H:$H,CDN!$C:$C,0))*(1-$N$2)*(1-$N$3)*(1-$N$4),2)</f>
        <v>22.45</v>
      </c>
    </row>
    <row r="36" spans="1:10" ht="15.95" customHeight="1" thickBot="1">
      <c r="A36" s="97" t="s">
        <v>1385</v>
      </c>
      <c r="B36" s="98" t="s">
        <v>1092</v>
      </c>
      <c r="C36" s="103">
        <f>INDEX(CDN!E:E,MATCH(B:B,CDN!C:C,0))</f>
        <v>1500</v>
      </c>
      <c r="D36" s="100">
        <f>ROUND(INDEX(CDN!G:G,MATCH('CDN Price Index'!B:B,CDN!C:C,0))*(1-$N$2)*(1-$N$3)*(1-$N$4),2)</f>
        <v>296.07</v>
      </c>
      <c r="E36" s="101" t="s">
        <v>1093</v>
      </c>
      <c r="F36" s="103">
        <f>INDEX(CDN!E:E,MATCH($E:$E,CDN!$C:$C,0))</f>
        <v>270</v>
      </c>
      <c r="G36" s="100">
        <f>ROUND(INDEX(CDN!G:G,MATCH($E:$E,CDN!$C:$C,0))*(1-$N$2)*(1-$N$3)*(1-$N$4),2)</f>
        <v>64.22</v>
      </c>
      <c r="H36" s="98" t="s">
        <v>1094</v>
      </c>
      <c r="I36" s="103">
        <f>INDEX(CDN!E:E,MATCH($H:$H,CDN!$C:$C,0))</f>
        <v>100</v>
      </c>
      <c r="J36" s="104">
        <f>ROUND(INDEX(CDN!G:G,MATCH($H:$H,CDN!$C:$C,0))*(1-$N$2)*(1-$N$3)*(1-$N$4),2)</f>
        <v>27.34</v>
      </c>
    </row>
    <row r="37" spans="1:10" ht="15.95" customHeight="1" thickBot="1"/>
    <row r="38" spans="1:10" ht="15.95" customHeight="1" thickBot="1">
      <c r="A38" s="254" t="s">
        <v>491</v>
      </c>
      <c r="B38" s="270"/>
      <c r="C38" s="270"/>
      <c r="D38" s="270"/>
      <c r="E38" s="270"/>
      <c r="F38" s="270"/>
      <c r="G38" s="270"/>
      <c r="H38" s="270"/>
      <c r="I38" s="270"/>
      <c r="J38" s="271"/>
    </row>
    <row r="39" spans="1:10" ht="15.95" customHeight="1" thickBot="1">
      <c r="A39" s="30"/>
      <c r="B39" s="232" t="s">
        <v>463</v>
      </c>
      <c r="C39" s="233"/>
      <c r="D39" s="234"/>
      <c r="E39" s="232" t="s">
        <v>1259</v>
      </c>
      <c r="F39" s="233"/>
      <c r="G39" s="234"/>
      <c r="H39" s="232" t="s">
        <v>456</v>
      </c>
      <c r="I39" s="233"/>
      <c r="J39" s="234"/>
    </row>
    <row r="40" spans="1:10" ht="15.95" customHeight="1" thickBot="1">
      <c r="A40" s="70" t="s">
        <v>454</v>
      </c>
      <c r="B40" s="71" t="s">
        <v>453</v>
      </c>
      <c r="C40" s="72" t="s">
        <v>403</v>
      </c>
      <c r="D40" s="73" t="s">
        <v>404</v>
      </c>
      <c r="E40" s="71" t="s">
        <v>453</v>
      </c>
      <c r="F40" s="74" t="s">
        <v>403</v>
      </c>
      <c r="G40" s="73" t="s">
        <v>404</v>
      </c>
      <c r="H40" s="71" t="s">
        <v>453</v>
      </c>
      <c r="I40" s="74" t="s">
        <v>403</v>
      </c>
      <c r="J40" s="73" t="s">
        <v>404</v>
      </c>
    </row>
    <row r="41" spans="1:10" ht="15.95" customHeight="1">
      <c r="A41" s="75" t="s">
        <v>465</v>
      </c>
      <c r="B41" s="91" t="s">
        <v>323</v>
      </c>
      <c r="C41" s="81">
        <f>INDEX(CDN!E:E,MATCH(B:B,CDN!C:C,0))</f>
        <v>10000</v>
      </c>
      <c r="D41" s="78">
        <f>ROUND(INDEX(CDN!G:G,MATCH('CDN Price Index'!B:B,CDN!C:C,0))*(1-$N$2)*(1-$N$3)*(1-$N$4),2)</f>
        <v>2250.98</v>
      </c>
      <c r="E41" s="94" t="s">
        <v>325</v>
      </c>
      <c r="F41" s="81">
        <f>INDEX(CDN!E:E,MATCH($E:$E,CDN!$C:$C,0))</f>
        <v>680</v>
      </c>
      <c r="G41" s="78">
        <f>ROUND(INDEX(CDN!G:G,MATCH($E:$E,CDN!$C:$C,0))*(1-$N$2)*(1-$N$3)*(1-$N$4),2)</f>
        <v>169.95</v>
      </c>
      <c r="H41" s="91" t="s">
        <v>324</v>
      </c>
      <c r="I41" s="81">
        <f>INDEX(CDN!E:E,MATCH($H:$H,CDN!$C:$C,0))</f>
        <v>100</v>
      </c>
      <c r="J41" s="82">
        <f>ROUND(INDEX(CDN!G:G,MATCH($H:$H,CDN!$C:$C,0))*(1-$N$2)*(1-$N$3)*(1-$N$4),2)</f>
        <v>28.14</v>
      </c>
    </row>
    <row r="42" spans="1:10" ht="15.95" customHeight="1">
      <c r="A42" s="83" t="s">
        <v>469</v>
      </c>
      <c r="B42" s="84" t="s">
        <v>227</v>
      </c>
      <c r="C42" s="89">
        <f>INDEX(CDN!E:E,MATCH(B:B,CDN!C:C,0))</f>
        <v>6500</v>
      </c>
      <c r="D42" s="86">
        <f>ROUND(INDEX(CDN!G:G,MATCH('CDN Price Index'!B:B,CDN!C:C,0))*(1-$N$2)*(1-$N$3)*(1-$N$4),2)</f>
        <v>1530.8</v>
      </c>
      <c r="E42" s="87" t="s">
        <v>225</v>
      </c>
      <c r="F42" s="89">
        <f>INDEX(CDN!E:E,MATCH($E:$E,CDN!$C:$C,0))</f>
        <v>620</v>
      </c>
      <c r="G42" s="86">
        <f>ROUND(INDEX(CDN!G:G,MATCH($E:$E,CDN!$C:$C,0))*(1-$N$2)*(1-$N$3)*(1-$N$4),2)</f>
        <v>169.95</v>
      </c>
      <c r="H42" s="84" t="s">
        <v>226</v>
      </c>
      <c r="I42" s="89">
        <f>INDEX(CDN!E:E,MATCH($H:$H,CDN!$C:$C,0))</f>
        <v>100</v>
      </c>
      <c r="J42" s="90">
        <f>ROUND(INDEX(CDN!G:G,MATCH($H:$H,CDN!$C:$C,0))*(1-$N$2)*(1-$N$3)*(1-$N$4),2)</f>
        <v>29.43</v>
      </c>
    </row>
    <row r="43" spans="1:10" ht="15.95" customHeight="1">
      <c r="A43" s="75" t="s">
        <v>649</v>
      </c>
      <c r="B43" s="91" t="s">
        <v>326</v>
      </c>
      <c r="C43" s="81">
        <f>INDEX(CDN!E:E,MATCH(B:B,CDN!C:C,0))</f>
        <v>5000</v>
      </c>
      <c r="D43" s="78">
        <f>ROUND(INDEX(CDN!G:G,MATCH('CDN Price Index'!B:B,CDN!C:C,0))*(1-$N$2)*(1-$N$3)*(1-$N$4),2)</f>
        <v>1545.73</v>
      </c>
      <c r="E43" s="94" t="s">
        <v>328</v>
      </c>
      <c r="F43" s="81">
        <f>INDEX(CDN!E:E,MATCH($E:$E,CDN!$C:$C,0))</f>
        <v>548</v>
      </c>
      <c r="G43" s="78">
        <f>ROUND(INDEX(CDN!G:G,MATCH($E:$E,CDN!$C:$C,0))*(1-$N$2)*(1-$N$3)*(1-$N$4),2)</f>
        <v>169.95</v>
      </c>
      <c r="H43" s="91" t="s">
        <v>327</v>
      </c>
      <c r="I43" s="81">
        <f>INDEX(CDN!E:E,MATCH($H:$H,CDN!$C:$C,0))</f>
        <v>100</v>
      </c>
      <c r="J43" s="82">
        <f>ROUND(INDEX(CDN!G:G,MATCH($H:$H,CDN!$C:$C,0))*(1-$N$2)*(1-$N$3)*(1-$N$4),2)</f>
        <v>35.21</v>
      </c>
    </row>
    <row r="44" spans="1:10" ht="15.95" customHeight="1">
      <c r="A44" s="83" t="s">
        <v>490</v>
      </c>
      <c r="B44" s="84" t="s">
        <v>224</v>
      </c>
      <c r="C44" s="89">
        <f>INDEX(CDN!E:E,MATCH(B:B,CDN!C:C,0))</f>
        <v>5000</v>
      </c>
      <c r="D44" s="86">
        <f>ROUND(INDEX(CDN!G:G,MATCH('CDN Price Index'!B:B,CDN!C:C,0))*(1-$N$2)*(1-$N$3)*(1-$N$4),2)</f>
        <v>1620.08</v>
      </c>
      <c r="E44" s="87" t="s">
        <v>222</v>
      </c>
      <c r="F44" s="89">
        <f>INDEX(CDN!E:E,MATCH($E:$E,CDN!$C:$C,0))</f>
        <v>545</v>
      </c>
      <c r="G44" s="86">
        <f>ROUND(INDEX(CDN!G:G,MATCH($E:$E,CDN!$C:$C,0))*(1-$N$2)*(1-$N$3)*(1-$N$4),2)</f>
        <v>169.95</v>
      </c>
      <c r="H44" s="84" t="s">
        <v>223</v>
      </c>
      <c r="I44" s="89">
        <f>INDEX(CDN!E:E,MATCH($H:$H,CDN!$C:$C,0))</f>
        <v>100</v>
      </c>
      <c r="J44" s="90">
        <f>ROUND(INDEX(CDN!G:G,MATCH($H:$H,CDN!$C:$C,0))*(1-$N$2)*(1-$N$3)*(1-$N$4),2)</f>
        <v>33.69</v>
      </c>
    </row>
    <row r="45" spans="1:10" ht="15.95" customHeight="1">
      <c r="A45" s="75" t="s">
        <v>406</v>
      </c>
      <c r="B45" s="91" t="s">
        <v>221</v>
      </c>
      <c r="C45" s="81">
        <f>INDEX(CDN!E:E,MATCH(B:B,CDN!C:C,0))</f>
        <v>3700</v>
      </c>
      <c r="D45" s="78">
        <f>ROUND(INDEX(CDN!G:G,MATCH('CDN Price Index'!B:B,CDN!C:C,0))*(1-$N$2)*(1-$N$3)*(1-$N$4),2)</f>
        <v>1327.5</v>
      </c>
      <c r="E45" s="94" t="s">
        <v>219</v>
      </c>
      <c r="F45" s="81">
        <f>INDEX(CDN!E:E,MATCH($E:$E,CDN!$C:$C,0))</f>
        <v>460</v>
      </c>
      <c r="G45" s="78">
        <f>ROUND(INDEX(CDN!G:G,MATCH($E:$E,CDN!$C:$C,0))*(1-$N$2)*(1-$N$3)*(1-$N$4),2)</f>
        <v>169.95</v>
      </c>
      <c r="H45" s="91" t="s">
        <v>220</v>
      </c>
      <c r="I45" s="81">
        <f>INDEX(CDN!E:E,MATCH($H:$H,CDN!$C:$C,0))</f>
        <v>100</v>
      </c>
      <c r="J45" s="82">
        <f>ROUND(INDEX(CDN!G:G,MATCH($H:$H,CDN!$C:$C,0))*(1-$N$2)*(1-$N$3)*(1-$N$4),2)</f>
        <v>41.23</v>
      </c>
    </row>
    <row r="46" spans="1:10" ht="15.95" customHeight="1">
      <c r="A46" s="83" t="s">
        <v>489</v>
      </c>
      <c r="B46" s="84" t="s">
        <v>218</v>
      </c>
      <c r="C46" s="89">
        <f>INDEX(CDN!E:E,MATCH(B:B,CDN!C:C,0))</f>
        <v>2200</v>
      </c>
      <c r="D46" s="86">
        <f>ROUND(INDEX(CDN!G:G,MATCH('CDN Price Index'!B:B,CDN!C:C,0))*(1-$N$2)*(1-$N$3)*(1-$N$4),2)</f>
        <v>946.67</v>
      </c>
      <c r="E46" s="87" t="s">
        <v>216</v>
      </c>
      <c r="F46" s="89">
        <f>INDEX(CDN!E:E,MATCH($E:$E,CDN!$C:$C,0))</f>
        <v>295</v>
      </c>
      <c r="G46" s="86">
        <f>ROUND(INDEX(CDN!G:G,MATCH($E:$E,CDN!$C:$C,0))*(1-$N$2)*(1-$N$3)*(1-$N$4),2)</f>
        <v>169.95</v>
      </c>
      <c r="H46" s="84" t="s">
        <v>217</v>
      </c>
      <c r="I46" s="89">
        <f>INDEX(CDN!E:E,MATCH($H:$H,CDN!$C:$C,0))</f>
        <v>100</v>
      </c>
      <c r="J46" s="90">
        <f>ROUND(INDEX(CDN!G:G,MATCH($H:$H,CDN!$C:$C,0))*(1-$N$2)*(1-$N$3)*(1-$N$4),2)</f>
        <v>62.09</v>
      </c>
    </row>
    <row r="47" spans="1:10" ht="15.95" customHeight="1">
      <c r="A47" s="75" t="s">
        <v>486</v>
      </c>
      <c r="B47" s="91" t="s">
        <v>215</v>
      </c>
      <c r="C47" s="81">
        <f>INDEX(CDN!E:E,MATCH(B:B,CDN!C:C,0))</f>
        <v>2000</v>
      </c>
      <c r="D47" s="93">
        <f>ROUND(INDEX(CDN!G:G,MATCH('CDN Price Index'!B:B,CDN!C:C,0))*(1-$N$2)*(1-$N$3)*(1-$N$4),2)</f>
        <v>1103.8</v>
      </c>
      <c r="E47" s="94" t="s">
        <v>213</v>
      </c>
      <c r="F47" s="81">
        <f>INDEX(CDN!E:E,MATCH($E:$E,CDN!$C:$C,0))</f>
        <v>250</v>
      </c>
      <c r="G47" s="93">
        <f>ROUND(INDEX(CDN!G:G,MATCH($E:$E,CDN!$C:$C,0))*(1-$N$2)*(1-$N$3)*(1-$N$4),2)</f>
        <v>169.95</v>
      </c>
      <c r="H47" s="91" t="s">
        <v>214</v>
      </c>
      <c r="I47" s="81">
        <f>INDEX(CDN!E:E,MATCH($H:$H,CDN!$C:$C,0))</f>
        <v>100</v>
      </c>
      <c r="J47" s="96">
        <f>ROUND(INDEX(CDN!G:G,MATCH($H:$H,CDN!$C:$C,0))*(1-$N$2)*(1-$N$3)*(1-$N$4),2)</f>
        <v>72.819999999999993</v>
      </c>
    </row>
    <row r="48" spans="1:10" ht="15.95" customHeight="1">
      <c r="A48" s="83" t="s">
        <v>414</v>
      </c>
      <c r="B48" s="84" t="s">
        <v>212</v>
      </c>
      <c r="C48" s="89">
        <f>INDEX(CDN!E:E,MATCH(B:B,CDN!C:C,0))</f>
        <v>1500</v>
      </c>
      <c r="D48" s="86">
        <f>ROUND(INDEX(CDN!G:G,MATCH('CDN Price Index'!B:B,CDN!C:C,0))*(1-$N$2)*(1-$N$3)*(1-$N$4),2)</f>
        <v>919.5</v>
      </c>
      <c r="E48" s="87" t="s">
        <v>210</v>
      </c>
      <c r="F48" s="89">
        <f>INDEX(CDN!E:E,MATCH($E:$E,CDN!$C:$C,0))</f>
        <v>210</v>
      </c>
      <c r="G48" s="86">
        <f>ROUND(INDEX(CDN!G:G,MATCH($E:$E,CDN!$C:$C,0))*(1-$N$2)*(1-$N$3)*(1-$N$4),2)</f>
        <v>169.95</v>
      </c>
      <c r="H48" s="84" t="s">
        <v>211</v>
      </c>
      <c r="I48" s="89">
        <f>INDEX(CDN!E:E,MATCH($H:$H,CDN!$C:$C,0))</f>
        <v>100</v>
      </c>
      <c r="J48" s="90">
        <f>ROUND(INDEX(CDN!G:G,MATCH($H:$H,CDN!$C:$C,0))*(1-$N$2)*(1-$N$3)*(1-$N$4),2)</f>
        <v>88.55</v>
      </c>
    </row>
    <row r="49" spans="1:10" ht="15.95" customHeight="1" thickBot="1">
      <c r="A49" s="105" t="s">
        <v>407</v>
      </c>
      <c r="B49" s="106" t="s">
        <v>209</v>
      </c>
      <c r="C49" s="107">
        <f>INDEX(CDN!E:E,MATCH(B:B,CDN!C:C,0))</f>
        <v>1000</v>
      </c>
      <c r="D49" s="108">
        <f>ROUND(INDEX(CDN!G:G,MATCH('CDN Price Index'!B:B,CDN!C:C,0))*(1-$N$2)*(1-$N$3)*(1-$N$4),2)</f>
        <v>788.71</v>
      </c>
      <c r="E49" s="109" t="s">
        <v>207</v>
      </c>
      <c r="F49" s="107">
        <f>INDEX(CDN!E:E,MATCH($E:$E,CDN!$C:$C,0))</f>
        <v>165</v>
      </c>
      <c r="G49" s="108">
        <f>ROUND(INDEX(CDN!G:G,MATCH($E:$E,CDN!$C:$C,0))*(1-$N$2)*(1-$N$3)*(1-$N$4),2)</f>
        <v>169.95</v>
      </c>
      <c r="H49" s="106" t="s">
        <v>208</v>
      </c>
      <c r="I49" s="107">
        <f>INDEX(CDN!E:E,MATCH($H:$H,CDN!$C:$C,0))</f>
        <v>50</v>
      </c>
      <c r="J49" s="110">
        <f>ROUND(INDEX(CDN!G:G,MATCH($H:$H,CDN!$C:$C,0))*(1-$N$2)*(1-$N$3)*(1-$N$4),2)</f>
        <v>56.34</v>
      </c>
    </row>
    <row r="50" spans="1:10" ht="15.95" customHeight="1" thickBot="1">
      <c r="A50" s="284" t="s">
        <v>488</v>
      </c>
      <c r="B50" s="285"/>
      <c r="C50" s="285"/>
      <c r="D50" s="285"/>
      <c r="E50" s="285"/>
      <c r="F50" s="285"/>
      <c r="G50" s="285"/>
      <c r="H50" s="285"/>
      <c r="I50" s="285"/>
      <c r="J50" s="286"/>
    </row>
    <row r="51" spans="1:10" ht="15.95" customHeight="1" thickBot="1">
      <c r="A51" s="30"/>
      <c r="B51" s="232" t="s">
        <v>463</v>
      </c>
      <c r="C51" s="233"/>
      <c r="D51" s="234"/>
      <c r="E51" s="232" t="s">
        <v>1259</v>
      </c>
      <c r="F51" s="233"/>
      <c r="G51" s="234"/>
      <c r="H51" s="232" t="s">
        <v>456</v>
      </c>
      <c r="I51" s="233"/>
      <c r="J51" s="234"/>
    </row>
    <row r="52" spans="1:10" ht="15.95" customHeight="1" thickBot="1">
      <c r="A52" s="70" t="s">
        <v>454</v>
      </c>
      <c r="B52" s="71" t="s">
        <v>453</v>
      </c>
      <c r="C52" s="72" t="s">
        <v>403</v>
      </c>
      <c r="D52" s="73" t="s">
        <v>404</v>
      </c>
      <c r="E52" s="71" t="s">
        <v>453</v>
      </c>
      <c r="F52" s="74" t="s">
        <v>403</v>
      </c>
      <c r="G52" s="73" t="s">
        <v>404</v>
      </c>
      <c r="H52" s="71" t="s">
        <v>453</v>
      </c>
      <c r="I52" s="74" t="s">
        <v>403</v>
      </c>
      <c r="J52" s="73" t="s">
        <v>404</v>
      </c>
    </row>
    <row r="53" spans="1:10" ht="15.95" customHeight="1">
      <c r="A53" s="83" t="s">
        <v>487</v>
      </c>
      <c r="B53" s="84" t="s">
        <v>205</v>
      </c>
      <c r="C53" s="89">
        <f>INDEX(CDN!E:E,MATCH(B:B,CDN!C:C,0))</f>
        <v>2300</v>
      </c>
      <c r="D53" s="86">
        <f>ROUND(INDEX(CDN!G:G,MATCH('CDN Price Index'!B:B,CDN!C:C,0))*(1-$N$2)*(1-$N$3)*(1-$N$4),2)</f>
        <v>475.57</v>
      </c>
      <c r="E53" s="87" t="s">
        <v>203</v>
      </c>
      <c r="F53" s="111">
        <f>INDEX(CDN!E:E,MATCH($E:$E,CDN!$C:$C,0))</f>
        <v>282</v>
      </c>
      <c r="G53" s="86">
        <f>ROUND(INDEX(CDN!G:G,MATCH($E:$E,CDN!$C:$C,0))*(1-$N$2)*(1-$N$3)*(1-$N$4),2)</f>
        <v>70.61</v>
      </c>
      <c r="H53" s="84" t="s">
        <v>204</v>
      </c>
      <c r="I53" s="89">
        <f>INDEX(CDN!E:E,MATCH($H:$H,CDN!$C:$C,0))</f>
        <v>40</v>
      </c>
      <c r="J53" s="90">
        <f>ROUND(INDEX(CDN!G:G,MATCH($H:$H,CDN!$C:$C,0))*(1-$N$2)*(1-$N$3)*(1-$N$4),2)</f>
        <v>10.36</v>
      </c>
    </row>
    <row r="54" spans="1:10" ht="15.95" customHeight="1">
      <c r="A54" s="75" t="s">
        <v>415</v>
      </c>
      <c r="B54" s="91" t="s">
        <v>202</v>
      </c>
      <c r="C54" s="81">
        <f>INDEX(CDN!E:E,MATCH(B:B,CDN!C:C,0))</f>
        <v>1600</v>
      </c>
      <c r="D54" s="78">
        <f>ROUND(INDEX(CDN!G:G,MATCH('CDN Price Index'!B:B,CDN!C:C,0))*(1-$N$2)*(1-$N$3)*(1-$N$4),2)</f>
        <v>361.74</v>
      </c>
      <c r="E54" s="94" t="s">
        <v>200</v>
      </c>
      <c r="F54" s="112">
        <f>INDEX(CDN!E:E,MATCH($E:$E,CDN!$C:$C,0))</f>
        <v>258</v>
      </c>
      <c r="G54" s="78">
        <f>ROUND(INDEX(CDN!G:G,MATCH($E:$E,CDN!$C:$C,0))*(1-$N$2)*(1-$N$3)*(1-$N$4),2)</f>
        <v>70.61</v>
      </c>
      <c r="H54" s="91" t="s">
        <v>201</v>
      </c>
      <c r="I54" s="81">
        <f>INDEX(CDN!E:E,MATCH($H:$H,CDN!$C:$C,0))</f>
        <v>40</v>
      </c>
      <c r="J54" s="82">
        <f>ROUND(INDEX(CDN!G:G,MATCH($H:$H,CDN!$C:$C,0))*(1-$N$2)*(1-$N$3)*(1-$N$4),2)</f>
        <v>11.36</v>
      </c>
    </row>
    <row r="55" spans="1:10" ht="15.95" customHeight="1">
      <c r="A55" s="83" t="s">
        <v>489</v>
      </c>
      <c r="B55" s="84" t="s">
        <v>199</v>
      </c>
      <c r="C55" s="89">
        <f>INDEX(CDN!E:E,MATCH(B:B,CDN!C:C,0))</f>
        <v>1000</v>
      </c>
      <c r="D55" s="86">
        <f>ROUND(INDEX(CDN!G:G,MATCH('CDN Price Index'!B:B,CDN!C:C,0))*(1-$N$2)*(1-$N$3)*(1-$N$4),2)</f>
        <v>239.25</v>
      </c>
      <c r="E55" s="87" t="s">
        <v>197</v>
      </c>
      <c r="F55" s="111">
        <f>INDEX(CDN!E:E,MATCH($E:$E,CDN!$C:$C,0))</f>
        <v>240</v>
      </c>
      <c r="G55" s="86">
        <f>ROUND(INDEX(CDN!G:G,MATCH($E:$E,CDN!$C:$C,0))*(1-$N$2)*(1-$N$3)*(1-$N$4),2)</f>
        <v>70.61</v>
      </c>
      <c r="H55" s="84" t="s">
        <v>198</v>
      </c>
      <c r="I55" s="89">
        <f>INDEX(CDN!E:E,MATCH($H:$H,CDN!$C:$C,0))</f>
        <v>40</v>
      </c>
      <c r="J55" s="90">
        <f>ROUND(INDEX(CDN!G:G,MATCH($H:$H,CDN!$C:$C,0))*(1-$N$2)*(1-$N$3)*(1-$N$4),2)</f>
        <v>12.08</v>
      </c>
    </row>
    <row r="56" spans="1:10" ht="15.95" customHeight="1">
      <c r="A56" s="75" t="s">
        <v>486</v>
      </c>
      <c r="B56" s="91" t="s">
        <v>196</v>
      </c>
      <c r="C56" s="81">
        <f>INDEX(CDN!E:E,MATCH(B:B,CDN!C:C,0))</f>
        <v>1000</v>
      </c>
      <c r="D56" s="78">
        <f>ROUND(INDEX(CDN!G:G,MATCH('CDN Price Index'!B:B,CDN!C:C,0))*(1-$N$2)*(1-$N$3)*(1-$N$4),2)</f>
        <v>281.04000000000002</v>
      </c>
      <c r="E56" s="94" t="s">
        <v>194</v>
      </c>
      <c r="F56" s="112">
        <f>INDEX(CDN!E:E,MATCH($E:$E,CDN!$C:$C,0))</f>
        <v>207</v>
      </c>
      <c r="G56" s="78">
        <f>ROUND(INDEX(CDN!G:G,MATCH($E:$E,CDN!$C:$C,0))*(1-$N$2)*(1-$N$3)*(1-$N$4),2)</f>
        <v>70.61</v>
      </c>
      <c r="H56" s="91" t="s">
        <v>195</v>
      </c>
      <c r="I56" s="81">
        <f>INDEX(CDN!E:E,MATCH($H:$H,CDN!$C:$C,0))</f>
        <v>40</v>
      </c>
      <c r="J56" s="82">
        <f>ROUND(INDEX(CDN!G:G,MATCH($H:$H,CDN!$C:$C,0))*(1-$N$2)*(1-$N$3)*(1-$N$4),2)</f>
        <v>14.25</v>
      </c>
    </row>
    <row r="57" spans="1:10" ht="15.95" customHeight="1">
      <c r="A57" s="83" t="s">
        <v>485</v>
      </c>
      <c r="B57" s="84" t="s">
        <v>193</v>
      </c>
      <c r="C57" s="89">
        <f>INDEX(CDN!E:E,MATCH(B:B,CDN!C:C,0))</f>
        <v>800</v>
      </c>
      <c r="D57" s="86">
        <f>ROUND(INDEX(CDN!G:G,MATCH('CDN Price Index'!B:B,CDN!C:C,0))*(1-$N$2)*(1-$N$3)*(1-$N$4),2)</f>
        <v>228.94</v>
      </c>
      <c r="E57" s="87" t="s">
        <v>191</v>
      </c>
      <c r="F57" s="111">
        <f>INDEX(CDN!E:E,MATCH($E:$E,CDN!$C:$C,0))</f>
        <v>180</v>
      </c>
      <c r="G57" s="86">
        <f>ROUND(INDEX(CDN!G:G,MATCH($E:$E,CDN!$C:$C,0))*(1-$N$2)*(1-$N$3)*(1-$N$4),2)</f>
        <v>62.37</v>
      </c>
      <c r="H57" s="84" t="s">
        <v>192</v>
      </c>
      <c r="I57" s="89">
        <f>INDEX(CDN!E:E,MATCH($H:$H,CDN!$C:$C,0))</f>
        <v>40</v>
      </c>
      <c r="J57" s="90">
        <f>ROUND(INDEX(CDN!G:G,MATCH($H:$H,CDN!$C:$C,0))*(1-$N$2)*(1-$N$3)*(1-$N$4),2)</f>
        <v>15.12</v>
      </c>
    </row>
    <row r="58" spans="1:10" ht="15.95" customHeight="1">
      <c r="A58" s="75" t="s">
        <v>484</v>
      </c>
      <c r="B58" s="91" t="s">
        <v>190</v>
      </c>
      <c r="C58" s="81">
        <f>INDEX(CDN!E:E,MATCH(B:B,CDN!C:C,0))</f>
        <v>1000</v>
      </c>
      <c r="D58" s="78">
        <f>ROUND(INDEX(CDN!G:G,MATCH('CDN Price Index'!B:B,CDN!C:C,0))*(1-$N$2)*(1-$N$3)*(1-$N$4),2)</f>
        <v>258.70999999999998</v>
      </c>
      <c r="E58" s="94" t="s">
        <v>188</v>
      </c>
      <c r="F58" s="112">
        <f>INDEX(CDN!E:E,MATCH($E:$E,CDN!$C:$C,0))</f>
        <v>225</v>
      </c>
      <c r="G58" s="78">
        <f>ROUND(INDEX(CDN!G:G,MATCH($E:$E,CDN!$C:$C,0))*(1-$N$2)*(1-$N$3)*(1-$N$4),2)</f>
        <v>70.61</v>
      </c>
      <c r="H58" s="91" t="s">
        <v>189</v>
      </c>
      <c r="I58" s="81">
        <f>INDEX(CDN!E:E,MATCH($H:$H,CDN!$C:$C,0))</f>
        <v>40</v>
      </c>
      <c r="J58" s="82">
        <f>ROUND(INDEX(CDN!G:G,MATCH($H:$H,CDN!$C:$C,0))*(1-$N$2)*(1-$N$3)*(1-$N$4),2)</f>
        <v>12.97</v>
      </c>
    </row>
    <row r="59" spans="1:10" ht="15.95" customHeight="1">
      <c r="A59" s="83" t="s">
        <v>416</v>
      </c>
      <c r="B59" s="84" t="s">
        <v>187</v>
      </c>
      <c r="C59" s="89">
        <f>INDEX(CDN!E:E,MATCH(B:B,CDN!C:C,0))</f>
        <v>800</v>
      </c>
      <c r="D59" s="86">
        <f>ROUND(INDEX(CDN!G:G,MATCH('CDN Price Index'!B:B,CDN!C:C,0))*(1-$N$2)*(1-$N$3)*(1-$N$4),2)</f>
        <v>259.8</v>
      </c>
      <c r="E59" s="87" t="s">
        <v>185</v>
      </c>
      <c r="F59" s="111">
        <f>INDEX(CDN!E:E,MATCH($E:$E,CDN!$C:$C,0))</f>
        <v>179</v>
      </c>
      <c r="G59" s="86">
        <f>ROUND(INDEX(CDN!G:G,MATCH($E:$E,CDN!$C:$C,0))*(1-$N$2)*(1-$N$3)*(1-$N$4),2)</f>
        <v>70.61</v>
      </c>
      <c r="H59" s="84" t="s">
        <v>186</v>
      </c>
      <c r="I59" s="89">
        <f>INDEX(CDN!E:E,MATCH($H:$H,CDN!$C:$C,0))</f>
        <v>40</v>
      </c>
      <c r="J59" s="90">
        <f>ROUND(INDEX(CDN!G:G,MATCH($H:$H,CDN!$C:$C,0))*(1-$N$2)*(1-$N$3)*(1-$N$4),2)</f>
        <v>16.36</v>
      </c>
    </row>
    <row r="60" spans="1:10" ht="15.95" customHeight="1">
      <c r="A60" s="75" t="s">
        <v>483</v>
      </c>
      <c r="B60" s="91" t="s">
        <v>184</v>
      </c>
      <c r="C60" s="81">
        <f>INDEX(CDN!E:E,MATCH(B:B,CDN!C:C,0))</f>
        <v>700</v>
      </c>
      <c r="D60" s="78">
        <f>ROUND(INDEX(CDN!G:G,MATCH('CDN Price Index'!B:B,CDN!C:C,0))*(1-$N$2)*(1-$N$3)*(1-$N$4),2)</f>
        <v>246.19</v>
      </c>
      <c r="E60" s="94" t="s">
        <v>182</v>
      </c>
      <c r="F60" s="112">
        <f>INDEX(CDN!E:E,MATCH($E:$E,CDN!$C:$C,0))</f>
        <v>166</v>
      </c>
      <c r="G60" s="78">
        <f>ROUND(INDEX(CDN!G:G,MATCH($E:$E,CDN!$C:$C,0))*(1-$N$2)*(1-$N$3)*(1-$N$4),2)</f>
        <v>70.61</v>
      </c>
      <c r="H60" s="91" t="s">
        <v>183</v>
      </c>
      <c r="I60" s="81">
        <f>INDEX(CDN!E:E,MATCH($H:$H,CDN!$C:$C,0))</f>
        <v>40</v>
      </c>
      <c r="J60" s="82">
        <f>ROUND(INDEX(CDN!G:G,MATCH($H:$H,CDN!$C:$C,0))*(1-$N$2)*(1-$N$3)*(1-$N$4),2)</f>
        <v>17.690000000000001</v>
      </c>
    </row>
    <row r="61" spans="1:10" ht="15.95" customHeight="1">
      <c r="A61" s="83" t="s">
        <v>694</v>
      </c>
      <c r="B61" s="84" t="s">
        <v>695</v>
      </c>
      <c r="C61" s="89">
        <f>INDEX(CDN!E:E,MATCH(B:B,CDN!C:C,0))</f>
        <v>700</v>
      </c>
      <c r="D61" s="86">
        <f>ROUND(INDEX(CDN!G:G,MATCH('CDN Price Index'!B:B,CDN!C:C,0))*(1-$N$2)*(1-$N$3)*(1-$N$4),2)</f>
        <v>246.19</v>
      </c>
      <c r="E61" s="87" t="s">
        <v>697</v>
      </c>
      <c r="F61" s="111">
        <f>INDEX(CDN!E:E,MATCH($E:$E,CDN!$C:$C,0))</f>
        <v>144</v>
      </c>
      <c r="G61" s="86">
        <f>ROUND(INDEX(CDN!G:G,MATCH($E:$E,CDN!$C:$C,0))*(1-$N$2)*(1-$N$3)*(1-$N$4),2)</f>
        <v>70.61</v>
      </c>
      <c r="H61" s="84" t="s">
        <v>696</v>
      </c>
      <c r="I61" s="89">
        <f>INDEX(CDN!E:E,MATCH($H:$H,CDN!$C:$C,0))</f>
        <v>40</v>
      </c>
      <c r="J61" s="90">
        <f>ROUND(INDEX(CDN!G:G,MATCH($H:$H,CDN!$C:$C,0))*(1-$N$2)*(1-$N$3)*(1-$N$4),2)</f>
        <v>17.690000000000001</v>
      </c>
    </row>
    <row r="62" spans="1:10" ht="15.95" customHeight="1">
      <c r="A62" s="75" t="s">
        <v>482</v>
      </c>
      <c r="B62" s="91" t="s">
        <v>181</v>
      </c>
      <c r="C62" s="81">
        <f>INDEX(CDN!E:E,MATCH(B:B,CDN!C:C,0))</f>
        <v>700</v>
      </c>
      <c r="D62" s="78">
        <f>ROUND(INDEX(CDN!G:G,MATCH('CDN Price Index'!B:B,CDN!C:C,0))*(1-$N$2)*(1-$N$3)*(1-$N$4),2)</f>
        <v>288.94</v>
      </c>
      <c r="E62" s="94" t="s">
        <v>179</v>
      </c>
      <c r="F62" s="112">
        <f>INDEX(CDN!E:E,MATCH($E:$E,CDN!$C:$C,0))</f>
        <v>131</v>
      </c>
      <c r="G62" s="78">
        <f>ROUND(INDEX(CDN!G:G,MATCH($E:$E,CDN!$C:$C,0))*(1-$N$2)*(1-$N$3)*(1-$N$4),2)</f>
        <v>62.37</v>
      </c>
      <c r="H62" s="91" t="s">
        <v>180</v>
      </c>
      <c r="I62" s="81">
        <f>INDEX(CDN!E:E,MATCH($H:$H,CDN!$C:$C,0))</f>
        <v>40</v>
      </c>
      <c r="J62" s="82">
        <f>ROUND(INDEX(CDN!G:G,MATCH($H:$H,CDN!$C:$C,0))*(1-$N$2)*(1-$N$3)*(1-$N$4),2)</f>
        <v>20.74</v>
      </c>
    </row>
    <row r="63" spans="1:10" ht="15.95" customHeight="1">
      <c r="A63" s="83" t="s">
        <v>481</v>
      </c>
      <c r="B63" s="84" t="s">
        <v>178</v>
      </c>
      <c r="C63" s="89">
        <f>INDEX(CDN!E:E,MATCH(B:B,CDN!C:C,0))</f>
        <v>400</v>
      </c>
      <c r="D63" s="86">
        <f>ROUND(INDEX(CDN!G:G,MATCH('CDN Price Index'!B:B,CDN!C:C,0))*(1-$N$2)*(1-$N$3)*(1-$N$4),2)</f>
        <v>201.25</v>
      </c>
      <c r="E63" s="87" t="s">
        <v>176</v>
      </c>
      <c r="F63" s="111">
        <f>INDEX(CDN!E:E,MATCH($E:$E,CDN!$C:$C,0))</f>
        <v>107</v>
      </c>
      <c r="G63" s="86">
        <f>ROUND(INDEX(CDN!G:G,MATCH($E:$E,CDN!$C:$C,0))*(1-$N$2)*(1-$N$3)*(1-$N$4),2)</f>
        <v>62.37</v>
      </c>
      <c r="H63" s="84" t="s">
        <v>177</v>
      </c>
      <c r="I63" s="89">
        <f>INDEX(CDN!E:E,MATCH($H:$H,CDN!$C:$C,0))</f>
        <v>40</v>
      </c>
      <c r="J63" s="90">
        <f>ROUND(INDEX(CDN!G:G,MATCH($H:$H,CDN!$C:$C,0))*(1-$N$2)*(1-$N$3)*(1-$N$4),2)</f>
        <v>25.86</v>
      </c>
    </row>
    <row r="64" spans="1:10" ht="15.95" customHeight="1">
      <c r="A64" s="75" t="s">
        <v>477</v>
      </c>
      <c r="B64" s="91" t="s">
        <v>175</v>
      </c>
      <c r="C64" s="81">
        <f>INDEX(CDN!E:E,MATCH(B:B,CDN!C:C,0))</f>
        <v>600</v>
      </c>
      <c r="D64" s="78">
        <f>ROUND(INDEX(CDN!G:G,MATCH('CDN Price Index'!B:B,CDN!C:C,0))*(1-$N$2)*(1-$N$3)*(1-$N$4),2)</f>
        <v>281.08999999999997</v>
      </c>
      <c r="E64" s="94" t="s">
        <v>919</v>
      </c>
      <c r="F64" s="112">
        <f>INDEX(CDN!E:E,MATCH($E:$E,CDN!$C:$C,0))</f>
        <v>100</v>
      </c>
      <c r="G64" s="78">
        <f>ROUND(INDEX(CDN!G:G,MATCH($E:$E,CDN!$C:$C,0))*(1-$N$2)*(1-$N$3)*(1-$N$4),2)</f>
        <v>51.91</v>
      </c>
      <c r="H64" s="91" t="s">
        <v>174</v>
      </c>
      <c r="I64" s="81">
        <f>INDEX(CDN!E:E,MATCH($H:$H,CDN!$C:$C,0))</f>
        <v>40</v>
      </c>
      <c r="J64" s="82">
        <f>ROUND(INDEX(CDN!G:G,MATCH($H:$H,CDN!$C:$C,0))*(1-$N$2)*(1-$N$3)*(1-$N$4),2)</f>
        <v>25.45</v>
      </c>
    </row>
    <row r="65" spans="1:10" ht="15.95" customHeight="1">
      <c r="A65" s="83" t="s">
        <v>480</v>
      </c>
      <c r="B65" s="84" t="s">
        <v>173</v>
      </c>
      <c r="C65" s="89">
        <f>INDEX(CDN!E:E,MATCH(B:B,CDN!C:C,0))</f>
        <v>500</v>
      </c>
      <c r="D65" s="86">
        <f>ROUND(INDEX(CDN!G:G,MATCH('CDN Price Index'!B:B,CDN!C:C,0))*(1-$N$2)*(1-$N$3)*(1-$N$4),2)</f>
        <v>285.51</v>
      </c>
      <c r="E65" s="87" t="s">
        <v>920</v>
      </c>
      <c r="F65" s="111">
        <f>INDEX(CDN!E:E,MATCH($E:$E,CDN!$C:$C,0))</f>
        <v>100</v>
      </c>
      <c r="G65" s="86">
        <f>ROUND(INDEX(CDN!G:G,MATCH($E:$E,CDN!$C:$C,0))*(1-$N$2)*(1-$N$3)*(1-$N$4),2)</f>
        <v>62.4</v>
      </c>
      <c r="H65" s="84" t="s">
        <v>172</v>
      </c>
      <c r="I65" s="89">
        <f>INDEX(CDN!E:E,MATCH($H:$H,CDN!$C:$C,0))</f>
        <v>40</v>
      </c>
      <c r="J65" s="90">
        <f>ROUND(INDEX(CDN!G:G,MATCH($H:$H,CDN!$C:$C,0))*(1-$N$2)*(1-$N$3)*(1-$N$4),2)</f>
        <v>24.81</v>
      </c>
    </row>
    <row r="66" spans="1:10" ht="15.95" customHeight="1">
      <c r="A66" s="75" t="s">
        <v>417</v>
      </c>
      <c r="B66" s="91" t="s">
        <v>171</v>
      </c>
      <c r="C66" s="81">
        <f>INDEX(CDN!E:E,MATCH(B:B,CDN!C:C,0))</f>
        <v>400</v>
      </c>
      <c r="D66" s="78">
        <f>ROUND(INDEX(CDN!G:G,MATCH('CDN Price Index'!B:B,CDN!C:C,0))*(1-$N$2)*(1-$N$3)*(1-$N$4),2)</f>
        <v>242.17</v>
      </c>
      <c r="E66" s="94" t="s">
        <v>921</v>
      </c>
      <c r="F66" s="112">
        <f>INDEX(CDN!E:E,MATCH($E:$E,CDN!$C:$C,0))</f>
        <v>100</v>
      </c>
      <c r="G66" s="78">
        <f>ROUND(INDEX(CDN!G:G,MATCH($E:$E,CDN!$C:$C,0))*(1-$N$2)*(1-$N$3)*(1-$N$4),2)</f>
        <v>73.55</v>
      </c>
      <c r="H66" s="91" t="s">
        <v>170</v>
      </c>
      <c r="I66" s="81">
        <f>INDEX(CDN!E:E,MATCH($H:$H,CDN!$C:$C,0))</f>
        <v>40</v>
      </c>
      <c r="J66" s="82">
        <f>ROUND(INDEX(CDN!G:G,MATCH($H:$H,CDN!$C:$C,0))*(1-$N$2)*(1-$N$3)*(1-$N$4),2)</f>
        <v>31.94</v>
      </c>
    </row>
    <row r="67" spans="1:10" ht="15.95" customHeight="1">
      <c r="A67" s="83" t="s">
        <v>418</v>
      </c>
      <c r="B67" s="84" t="s">
        <v>169</v>
      </c>
      <c r="C67" s="89">
        <f>INDEX(CDN!E:E,MATCH(B:B,CDN!C:C,0))</f>
        <v>300</v>
      </c>
      <c r="D67" s="86">
        <f>ROUND(INDEX(CDN!G:G,MATCH('CDN Price Index'!B:B,CDN!C:C,0))*(1-$N$2)*(1-$N$3)*(1-$N$4),2)</f>
        <v>268.52</v>
      </c>
      <c r="E67" s="87"/>
      <c r="F67" s="111"/>
      <c r="G67" s="86"/>
      <c r="H67" s="84" t="s">
        <v>168</v>
      </c>
      <c r="I67" s="89">
        <f>INDEX(CDN!E:E,MATCH($H:$H,CDN!$C:$C,0))</f>
        <v>40</v>
      </c>
      <c r="J67" s="90">
        <f>ROUND(INDEX(CDN!G:G,MATCH($H:$H,CDN!$C:$C,0))*(1-$N$2)*(1-$N$3)*(1-$N$4),2)</f>
        <v>47.86</v>
      </c>
    </row>
    <row r="68" spans="1:10" ht="15.95" customHeight="1">
      <c r="A68" s="75" t="s">
        <v>419</v>
      </c>
      <c r="B68" s="91" t="s">
        <v>167</v>
      </c>
      <c r="C68" s="81">
        <f>INDEX(CDN!E:E,MATCH(B:B,CDN!C:C,0))</f>
        <v>300</v>
      </c>
      <c r="D68" s="78">
        <f>ROUND(INDEX(CDN!G:G,MATCH('CDN Price Index'!B:B,CDN!C:C,0))*(1-$N$2)*(1-$N$3)*(1-$N$4),2)</f>
        <v>349.98</v>
      </c>
      <c r="E68" s="94"/>
      <c r="F68" s="112"/>
      <c r="G68" s="78"/>
      <c r="H68" s="91" t="s">
        <v>166</v>
      </c>
      <c r="I68" s="81">
        <f>INDEX(CDN!E:E,MATCH($H:$H,CDN!$C:$C,0))</f>
        <v>40</v>
      </c>
      <c r="J68" s="82">
        <f>ROUND(INDEX(CDN!G:G,MATCH($H:$H,CDN!$C:$C,0))*(1-$N$2)*(1-$N$3)*(1-$N$4),2)</f>
        <v>61.09</v>
      </c>
    </row>
    <row r="69" spans="1:10" ht="15.95" customHeight="1">
      <c r="A69" s="83" t="s">
        <v>479</v>
      </c>
      <c r="B69" s="84" t="s">
        <v>329</v>
      </c>
      <c r="C69" s="89">
        <f>INDEX(CDN!E:E,MATCH(B:B,CDN!C:C,0))</f>
        <v>300</v>
      </c>
      <c r="D69" s="86">
        <f>ROUND(INDEX(CDN!G:G,MATCH('CDN Price Index'!B:B,CDN!C:C,0))*(1-$N$2)*(1-$N$3)*(1-$N$4),2)</f>
        <v>291.33999999999997</v>
      </c>
      <c r="E69" s="87"/>
      <c r="F69" s="111"/>
      <c r="G69" s="86"/>
      <c r="H69" s="84" t="s">
        <v>330</v>
      </c>
      <c r="I69" s="89">
        <f>INDEX(CDN!E:E,MATCH($H:$H,CDN!$C:$C,0))</f>
        <v>40</v>
      </c>
      <c r="J69" s="90">
        <f>ROUND(INDEX(CDN!G:G,MATCH($H:$H,CDN!$C:$C,0))*(1-$N$2)*(1-$N$3)*(1-$N$4),2)</f>
        <v>48.56</v>
      </c>
    </row>
    <row r="70" spans="1:10" ht="15.95" customHeight="1">
      <c r="A70" s="75" t="s">
        <v>651</v>
      </c>
      <c r="B70" s="91" t="s">
        <v>512</v>
      </c>
      <c r="C70" s="81">
        <f>INDEX(CDN!E:E,MATCH(B:B,CDN!C:C,0))</f>
        <v>300</v>
      </c>
      <c r="D70" s="78">
        <f>ROUND(INDEX(CDN!G:G,MATCH('CDN Price Index'!B:B,CDN!C:C,0))*(1-$N$2)*(1-$N$3)*(1-$N$4),2)</f>
        <v>311.38</v>
      </c>
      <c r="E70" s="94"/>
      <c r="F70" s="112"/>
      <c r="G70" s="78"/>
      <c r="H70" s="91" t="s">
        <v>513</v>
      </c>
      <c r="I70" s="81">
        <f>INDEX(CDN!E:E,MATCH($H:$H,CDN!$C:$C,0))</f>
        <v>40</v>
      </c>
      <c r="J70" s="82">
        <f>ROUND(INDEX(CDN!G:G,MATCH($H:$H,CDN!$C:$C,0))*(1-$N$2)*(1-$N$3)*(1-$N$4),2)</f>
        <v>51.26</v>
      </c>
    </row>
    <row r="71" spans="1:10" ht="15.95" customHeight="1">
      <c r="A71" s="83" t="s">
        <v>420</v>
      </c>
      <c r="B71" s="84" t="s">
        <v>165</v>
      </c>
      <c r="C71" s="89">
        <f>INDEX(CDN!E:E,MATCH(B:B,CDN!C:C,0))</f>
        <v>300</v>
      </c>
      <c r="D71" s="86">
        <f>ROUND(INDEX(CDN!G:G,MATCH('CDN Price Index'!B:B,CDN!C:C,0))*(1-$N$2)*(1-$N$3)*(1-$N$4),2)</f>
        <v>316.27</v>
      </c>
      <c r="E71" s="87"/>
      <c r="F71" s="111"/>
      <c r="G71" s="86"/>
      <c r="H71" s="84" t="s">
        <v>164</v>
      </c>
      <c r="I71" s="89">
        <f>INDEX(CDN!E:E,MATCH($H:$H,CDN!$C:$C,0))</f>
        <v>40</v>
      </c>
      <c r="J71" s="90">
        <f>ROUND(INDEX(CDN!G:G,MATCH($H:$H,CDN!$C:$C,0))*(1-$N$2)*(1-$N$3)*(1-$N$4),2)</f>
        <v>53.16</v>
      </c>
    </row>
    <row r="72" spans="1:10" ht="15.95" customHeight="1">
      <c r="A72" s="75" t="s">
        <v>421</v>
      </c>
      <c r="B72" s="91" t="s">
        <v>331</v>
      </c>
      <c r="C72" s="81">
        <f>INDEX(CDN!E:E,MATCH(B:B,CDN!C:C,0))</f>
        <v>300</v>
      </c>
      <c r="D72" s="78">
        <f>ROUND(INDEX(CDN!G:G,MATCH('CDN Price Index'!B:B,CDN!C:C,0))*(1-$N$2)*(1-$N$3)*(1-$N$4),2)</f>
        <v>476.51</v>
      </c>
      <c r="E72" s="94"/>
      <c r="F72" s="112"/>
      <c r="G72" s="78"/>
      <c r="H72" s="91" t="s">
        <v>332</v>
      </c>
      <c r="I72" s="81">
        <f>INDEX(CDN!E:E,MATCH($H:$H,CDN!$C:$C,0))</f>
        <v>40</v>
      </c>
      <c r="J72" s="82">
        <f>ROUND(INDEX(CDN!G:G,MATCH($H:$H,CDN!$C:$C,0))*(1-$N$2)*(1-$N$3)*(1-$N$4),2)</f>
        <v>79.430000000000007</v>
      </c>
    </row>
    <row r="73" spans="1:10" ht="15.95" customHeight="1">
      <c r="A73" s="83" t="s">
        <v>422</v>
      </c>
      <c r="B73" s="84" t="s">
        <v>163</v>
      </c>
      <c r="C73" s="89">
        <f>INDEX(CDN!E:E,MATCH(B:B,CDN!C:C,0))</f>
        <v>300</v>
      </c>
      <c r="D73" s="86">
        <f>ROUND(INDEX(CDN!G:G,MATCH('CDN Price Index'!B:B,CDN!C:C,0))*(1-$N$2)*(1-$N$3)*(1-$N$4),2)</f>
        <v>490.25</v>
      </c>
      <c r="E73" s="87"/>
      <c r="F73" s="111"/>
      <c r="G73" s="86"/>
      <c r="H73" s="84" t="s">
        <v>162</v>
      </c>
      <c r="I73" s="89">
        <f>INDEX(CDN!E:E,MATCH($H:$H,CDN!$C:$C,0))</f>
        <v>40</v>
      </c>
      <c r="J73" s="90">
        <f>ROUND(INDEX(CDN!G:G,MATCH($H:$H,CDN!$C:$C,0))*(1-$N$2)*(1-$N$3)*(1-$N$4),2)</f>
        <v>81.489999999999995</v>
      </c>
    </row>
    <row r="74" spans="1:10" ht="15.95" customHeight="1">
      <c r="A74" s="75" t="s">
        <v>650</v>
      </c>
      <c r="B74" s="91" t="s">
        <v>510</v>
      </c>
      <c r="C74" s="81">
        <f>INDEX(CDN!E:E,MATCH(B:B,CDN!C:C,0))</f>
        <v>300</v>
      </c>
      <c r="D74" s="78">
        <f>ROUND(INDEX(CDN!G:G,MATCH('CDN Price Index'!B:B,CDN!C:C,0))*(1-$N$2)*(1-$N$3)*(1-$N$4),2)</f>
        <v>581.72</v>
      </c>
      <c r="E74" s="94"/>
      <c r="F74" s="112"/>
      <c r="G74" s="78"/>
      <c r="H74" s="91" t="s">
        <v>511</v>
      </c>
      <c r="I74" s="81">
        <f>INDEX(CDN!E:E,MATCH($H:$H,CDN!$C:$C,0))</f>
        <v>40</v>
      </c>
      <c r="J74" s="82">
        <f>ROUND(INDEX(CDN!G:G,MATCH($H:$H,CDN!$C:$C,0))*(1-$N$2)*(1-$N$3)*(1-$N$4),2)</f>
        <v>100.68</v>
      </c>
    </row>
    <row r="75" spans="1:10" ht="15.95" customHeight="1">
      <c r="A75" s="83" t="s">
        <v>423</v>
      </c>
      <c r="B75" s="84" t="s">
        <v>161</v>
      </c>
      <c r="C75" s="89">
        <f>INDEX(CDN!E:E,MATCH(B:B,CDN!C:C,0))</f>
        <v>300</v>
      </c>
      <c r="D75" s="86">
        <f>ROUND(INDEX(CDN!G:G,MATCH('CDN Price Index'!B:B,CDN!C:C,0))*(1-$N$2)*(1-$N$3)*(1-$N$4),2)</f>
        <v>587.12</v>
      </c>
      <c r="E75" s="87"/>
      <c r="F75" s="111"/>
      <c r="G75" s="86"/>
      <c r="H75" s="84" t="s">
        <v>160</v>
      </c>
      <c r="I75" s="89">
        <f>INDEX(CDN!E:E,MATCH($H:$H,CDN!$C:$C,0))</f>
        <v>40</v>
      </c>
      <c r="J75" s="90">
        <f>ROUND(INDEX(CDN!G:G,MATCH($H:$H,CDN!$C:$C,0))*(1-$N$2)*(1-$N$3)*(1-$N$4),2)</f>
        <v>106.95</v>
      </c>
    </row>
    <row r="76" spans="1:10" ht="15.95" customHeight="1">
      <c r="A76" s="75" t="s">
        <v>424</v>
      </c>
      <c r="B76" s="91" t="s">
        <v>159</v>
      </c>
      <c r="C76" s="81">
        <f>INDEX(CDN!E:E,MATCH(B:B,CDN!C:C,0))</f>
        <v>300</v>
      </c>
      <c r="D76" s="78">
        <f>ROUND(INDEX(CDN!G:G,MATCH('CDN Price Index'!B:B,CDN!C:C,0))*(1-$N$2)*(1-$N$3)*(1-$N$4),2)</f>
        <v>741.41</v>
      </c>
      <c r="E76" s="94"/>
      <c r="F76" s="112"/>
      <c r="G76" s="78"/>
      <c r="H76" s="91" t="s">
        <v>158</v>
      </c>
      <c r="I76" s="81">
        <f>INDEX(CDN!E:E,MATCH($H:$H,CDN!$C:$C,0))</f>
        <v>40</v>
      </c>
      <c r="J76" s="82">
        <f>ROUND(INDEX(CDN!G:G,MATCH($H:$H,CDN!$C:$C,0))*(1-$N$2)*(1-$N$3)*(1-$N$4),2)</f>
        <v>123.99</v>
      </c>
    </row>
    <row r="77" spans="1:10" ht="15.95" customHeight="1">
      <c r="A77" s="83" t="s">
        <v>425</v>
      </c>
      <c r="B77" s="84" t="s">
        <v>157</v>
      </c>
      <c r="C77" s="89">
        <f>INDEX(CDN!E:E,MATCH(B:B,CDN!C:C,0))</f>
        <v>300</v>
      </c>
      <c r="D77" s="86">
        <f>ROUND(INDEX(CDN!G:G,MATCH('CDN Price Index'!B:B,CDN!C:C,0))*(1-$N$2)*(1-$N$3)*(1-$N$4),2)</f>
        <v>1168.6400000000001</v>
      </c>
      <c r="E77" s="87"/>
      <c r="F77" s="111"/>
      <c r="G77" s="86"/>
      <c r="H77" s="84" t="s">
        <v>156</v>
      </c>
      <c r="I77" s="89">
        <f>INDEX(CDN!E:E,MATCH($H:$H,CDN!$C:$C,0))</f>
        <v>40</v>
      </c>
      <c r="J77" s="90">
        <f>ROUND(INDEX(CDN!G:G,MATCH($H:$H,CDN!$C:$C,0))*(1-$N$2)*(1-$N$3)*(1-$N$4),2)</f>
        <v>213.21</v>
      </c>
    </row>
    <row r="78" spans="1:10" ht="15.95" customHeight="1">
      <c r="A78" s="75" t="s">
        <v>426</v>
      </c>
      <c r="B78" s="91" t="s">
        <v>155</v>
      </c>
      <c r="C78" s="81">
        <f>INDEX(CDN!E:E,MATCH(B:B,CDN!C:C,0))</f>
        <v>300</v>
      </c>
      <c r="D78" s="78">
        <f>ROUND(INDEX(CDN!G:G,MATCH('CDN Price Index'!B:B,CDN!C:C,0))*(1-$N$2)*(1-$N$3)*(1-$N$4),2)</f>
        <v>1350.82</v>
      </c>
      <c r="E78" s="94"/>
      <c r="F78" s="112"/>
      <c r="G78" s="78"/>
      <c r="H78" s="91" t="s">
        <v>154</v>
      </c>
      <c r="I78" s="81">
        <f>INDEX(CDN!E:E,MATCH($H:$H,CDN!$C:$C,0))</f>
        <v>40</v>
      </c>
      <c r="J78" s="82">
        <f>ROUND(INDEX(CDN!G:G,MATCH($H:$H,CDN!$C:$C,0))*(1-$N$2)*(1-$N$3)*(1-$N$4),2)</f>
        <v>234.93</v>
      </c>
    </row>
    <row r="79" spans="1:10" ht="15.95" customHeight="1">
      <c r="A79" s="83" t="s">
        <v>427</v>
      </c>
      <c r="B79" s="84" t="s">
        <v>153</v>
      </c>
      <c r="C79" s="89">
        <f>INDEX(CDN!E:E,MATCH(B:B,CDN!C:C,0))</f>
        <v>300</v>
      </c>
      <c r="D79" s="86">
        <f>ROUND(INDEX(CDN!G:G,MATCH('CDN Price Index'!B:B,CDN!C:C,0))*(1-$N$2)*(1-$N$3)*(1-$N$4),2)</f>
        <v>1671.03</v>
      </c>
      <c r="E79" s="87"/>
      <c r="F79" s="111"/>
      <c r="G79" s="86"/>
      <c r="H79" s="84" t="s">
        <v>152</v>
      </c>
      <c r="I79" s="89">
        <f>INDEX(CDN!E:E,MATCH($H:$H,CDN!$C:$C,0))</f>
        <v>40</v>
      </c>
      <c r="J79" s="90">
        <f>ROUND(INDEX(CDN!G:G,MATCH($H:$H,CDN!$C:$C,0))*(1-$N$2)*(1-$N$3)*(1-$N$4),2)</f>
        <v>278.58999999999997</v>
      </c>
    </row>
    <row r="80" spans="1:10" ht="15.95" customHeight="1">
      <c r="A80" s="75" t="s">
        <v>428</v>
      </c>
      <c r="B80" s="91" t="s">
        <v>151</v>
      </c>
      <c r="C80" s="81">
        <f>INDEX(CDN!E:E,MATCH(B:B,CDN!C:C,0))</f>
        <v>80</v>
      </c>
      <c r="D80" s="78">
        <f>ROUND(INDEX(CDN!G:G,MATCH('CDN Price Index'!B:B,CDN!C:C,0))*(1-$N$2)*(1-$N$3)*(1-$N$4),2)</f>
        <v>551.98</v>
      </c>
      <c r="E80" s="94"/>
      <c r="F80" s="112"/>
      <c r="G80" s="78"/>
      <c r="H80" s="91" t="s">
        <v>150</v>
      </c>
      <c r="I80" s="81">
        <f>INDEX(CDN!E:E,MATCH($H:$H,CDN!$C:$C,0))</f>
        <v>40</v>
      </c>
      <c r="J80" s="82">
        <f>ROUND(INDEX(CDN!G:G,MATCH($H:$H,CDN!$C:$C,0))*(1-$N$2)*(1-$N$3)*(1-$N$4),2)</f>
        <v>331.19</v>
      </c>
    </row>
    <row r="81" spans="1:10" ht="15.95" customHeight="1" thickBot="1">
      <c r="A81" s="97" t="s">
        <v>429</v>
      </c>
      <c r="B81" s="98" t="s">
        <v>333</v>
      </c>
      <c r="C81" s="103">
        <f>INDEX(CDN!E:E,MATCH(B:B,CDN!C:C,0))</f>
        <v>100</v>
      </c>
      <c r="D81" s="100">
        <f>ROUND(INDEX(CDN!G:G,MATCH('CDN Price Index'!B:B,CDN!C:C,0))*(1-$N$2)*(1-$N$3)*(1-$N$4),2)</f>
        <v>1445.75</v>
      </c>
      <c r="E81" s="101"/>
      <c r="F81" s="113"/>
      <c r="G81" s="100"/>
      <c r="H81" s="98" t="s">
        <v>334</v>
      </c>
      <c r="I81" s="103">
        <f>INDEX(CDN!E:E,MATCH($H:$H,CDN!$C:$C,0))</f>
        <v>25</v>
      </c>
      <c r="J81" s="104">
        <f>ROUND(INDEX(CDN!G:G,MATCH($H:$H,CDN!$C:$C,0))*(1-$N$2)*(1-$N$3)*(1-$N$4),2)</f>
        <v>361.42</v>
      </c>
    </row>
    <row r="82" spans="1:10" ht="15.95" customHeight="1" thickBot="1">
      <c r="A82" s="259" t="s">
        <v>1019</v>
      </c>
      <c r="B82" s="260"/>
      <c r="C82" s="260"/>
      <c r="D82" s="260"/>
      <c r="E82" s="257"/>
      <c r="F82" s="257"/>
      <c r="G82" s="257"/>
      <c r="H82" s="257"/>
      <c r="I82" s="257"/>
      <c r="J82" s="258"/>
    </row>
    <row r="83" spans="1:10" ht="15.95" customHeight="1" thickBot="1">
      <c r="A83" s="30"/>
      <c r="B83" s="232" t="s">
        <v>463</v>
      </c>
      <c r="C83" s="233"/>
      <c r="D83" s="234"/>
      <c r="E83" s="232" t="s">
        <v>1259</v>
      </c>
      <c r="F83" s="233"/>
      <c r="G83" s="234"/>
      <c r="H83" s="232" t="s">
        <v>456</v>
      </c>
      <c r="I83" s="233"/>
      <c r="J83" s="234"/>
    </row>
    <row r="84" spans="1:10" ht="15.95" customHeight="1" thickBot="1">
      <c r="A84" s="207" t="s">
        <v>454</v>
      </c>
      <c r="B84" s="208" t="s">
        <v>453</v>
      </c>
      <c r="C84" s="209" t="s">
        <v>403</v>
      </c>
      <c r="D84" s="210" t="s">
        <v>404</v>
      </c>
      <c r="E84" s="208" t="s">
        <v>453</v>
      </c>
      <c r="F84" s="211" t="s">
        <v>403</v>
      </c>
      <c r="G84" s="210" t="s">
        <v>404</v>
      </c>
      <c r="H84" s="208" t="s">
        <v>453</v>
      </c>
      <c r="I84" s="211" t="s">
        <v>403</v>
      </c>
      <c r="J84" s="210" t="s">
        <v>404</v>
      </c>
    </row>
    <row r="85" spans="1:10" ht="15.95" customHeight="1">
      <c r="A85" s="212" t="s">
        <v>1028</v>
      </c>
      <c r="B85" s="213" t="s">
        <v>1029</v>
      </c>
      <c r="C85" s="214">
        <f>INDEX(CDN!E:E,MATCH(B:B,CDN!C:C,0))</f>
        <v>500</v>
      </c>
      <c r="D85" s="215">
        <f>ROUND(INDEX(CDN!G:G,MATCH('CDN Price Index'!B:B,CDN!C:C,0))*(1-$N$2)*(1-$N$3)*(1-$N$4),2)</f>
        <v>383.64</v>
      </c>
      <c r="E85" s="213" t="s">
        <v>1030</v>
      </c>
      <c r="F85" s="216">
        <f>INDEX(CDN!E:E,MATCH($E:$E,CDN!$C:$C,0))</f>
        <v>120</v>
      </c>
      <c r="G85" s="215">
        <f>ROUND(INDEX(CDN!G:G,MATCH($E:$E,CDN!$C:$C,0))*(1-$N$2)*(1-$N$3)*(1-$N$4),2)</f>
        <v>89.95</v>
      </c>
      <c r="H85" s="213" t="s">
        <v>1031</v>
      </c>
      <c r="I85" s="214">
        <f>INDEX(CDN!E:E,MATCH($H:$H,CDN!$C:$C,0))</f>
        <v>40</v>
      </c>
      <c r="J85" s="217">
        <f>ROUND(INDEX(CDN!G:G,MATCH($H:$H,CDN!$C:$C,0))*(1-$N$2)*(1-$N$3)*(1-$N$4),2)</f>
        <v>40.89</v>
      </c>
    </row>
    <row r="86" spans="1:10" ht="15.95" customHeight="1">
      <c r="A86" s="75" t="s">
        <v>1020</v>
      </c>
      <c r="B86" s="91" t="s">
        <v>999</v>
      </c>
      <c r="C86" s="81">
        <f>INDEX(CDN!E:E,MATCH(B:B,CDN!C:C,0))</f>
        <v>500</v>
      </c>
      <c r="D86" s="78">
        <f>ROUND(INDEX(CDN!G:G,MATCH('CDN Price Index'!B:B,CDN!C:C,0))*(1-$N$2)*(1-$N$3)*(1-$N$4),2)</f>
        <v>285.51</v>
      </c>
      <c r="E86" s="94" t="s">
        <v>1001</v>
      </c>
      <c r="F86" s="112">
        <f>INDEX(CDN!E:E,MATCH($E:$E,CDN!$C:$C,0))</f>
        <v>100</v>
      </c>
      <c r="G86" s="93">
        <f>ROUND(INDEX(CDN!G:G,MATCH($E:$E,CDN!$C:$C,0))*(1-$N$2)*(1-$N$3)*(1-$N$4),2)</f>
        <v>62.4</v>
      </c>
      <c r="H86" s="91" t="s">
        <v>1000</v>
      </c>
      <c r="I86" s="81">
        <f>INDEX(CDN!E:E,MATCH($H:$H,CDN!$C:$C,0))</f>
        <v>40</v>
      </c>
      <c r="J86" s="82">
        <f>ROUND(INDEX(CDN!G:G,MATCH($H:$H,CDN!$C:$C,0))*(1-$N$2)*(1-$N$3)*(1-$N$4),2)</f>
        <v>24.81</v>
      </c>
    </row>
    <row r="87" spans="1:10" ht="15.95" customHeight="1">
      <c r="A87" s="83" t="s">
        <v>1021</v>
      </c>
      <c r="B87" s="84" t="s">
        <v>1002</v>
      </c>
      <c r="C87" s="89">
        <f>INDEX(CDN!E:E,MATCH(B:B,CDN!C:C,0))</f>
        <v>400</v>
      </c>
      <c r="D87" s="86">
        <f>ROUND(INDEX(CDN!G:G,MATCH('CDN Price Index'!B:B,CDN!C:C,0))*(1-$N$2)*(1-$N$3)*(1-$N$4),2)</f>
        <v>242.17</v>
      </c>
      <c r="E87" s="84" t="s">
        <v>1004</v>
      </c>
      <c r="F87" s="111">
        <f>INDEX(CDN!E:E,MATCH($E:$E,CDN!$C:$C,0))</f>
        <v>100</v>
      </c>
      <c r="G87" s="86">
        <f>ROUND(INDEX(CDN!G:G,MATCH($E:$E,CDN!$C:$C,0))*(1-$N$2)*(1-$N$3)*(1-$N$4),2)</f>
        <v>73.55</v>
      </c>
      <c r="H87" s="84" t="s">
        <v>1003</v>
      </c>
      <c r="I87" s="89">
        <f>INDEX(CDN!E:E,MATCH($H:$H,CDN!$C:$C,0))</f>
        <v>40</v>
      </c>
      <c r="J87" s="90">
        <f>ROUND(INDEX(CDN!G:G,MATCH($H:$H,CDN!$C:$C,0))*(1-$N$2)*(1-$N$3)*(1-$N$4),2)</f>
        <v>31.94</v>
      </c>
    </row>
    <row r="88" spans="1:10" ht="15.95" customHeight="1">
      <c r="A88" s="75" t="s">
        <v>1022</v>
      </c>
      <c r="B88" s="91" t="s">
        <v>1005</v>
      </c>
      <c r="C88" s="81">
        <f>INDEX(CDN!E:E,MATCH(B:B,CDN!C:C,0))</f>
        <v>300</v>
      </c>
      <c r="D88" s="78">
        <f>ROUND(INDEX(CDN!G:G,MATCH('CDN Price Index'!B:B,CDN!C:C,0))*(1-$N$2)*(1-$N$3)*(1-$N$4),2)</f>
        <v>268.52</v>
      </c>
      <c r="E88" s="94"/>
      <c r="F88" s="112"/>
      <c r="G88" s="93"/>
      <c r="H88" s="91" t="s">
        <v>1006</v>
      </c>
      <c r="I88" s="81">
        <f>INDEX(CDN!E:E,MATCH($H:$H,CDN!$C:$C,0))</f>
        <v>40</v>
      </c>
      <c r="J88" s="82">
        <f>ROUND(INDEX(CDN!G:G,MATCH($H:$H,CDN!$C:$C,0))*(1-$N$2)*(1-$N$3)*(1-$N$4),2)</f>
        <v>47.86</v>
      </c>
    </row>
    <row r="89" spans="1:10" ht="15.95" customHeight="1">
      <c r="A89" s="83" t="s">
        <v>1023</v>
      </c>
      <c r="B89" s="84" t="s">
        <v>1007</v>
      </c>
      <c r="C89" s="89">
        <f>INDEX(CDN!E:E,MATCH(B:B,CDN!C:C,0))</f>
        <v>300</v>
      </c>
      <c r="D89" s="86">
        <f>ROUND(INDEX(CDN!G:G,MATCH('CDN Price Index'!B:B,CDN!C:C,0))*(1-$N$2)*(1-$N$3)*(1-$N$4),2)</f>
        <v>349.98</v>
      </c>
      <c r="E89" s="84"/>
      <c r="F89" s="111"/>
      <c r="G89" s="86"/>
      <c r="H89" s="84" t="s">
        <v>1008</v>
      </c>
      <c r="I89" s="89">
        <f>INDEX(CDN!E:E,MATCH($H:$H,CDN!$C:$C,0))</f>
        <v>40</v>
      </c>
      <c r="J89" s="90">
        <f>ROUND(INDEX(CDN!G:G,MATCH($H:$H,CDN!$C:$C,0))*(1-$N$2)*(1-$N$3)*(1-$N$4),2)</f>
        <v>61.09</v>
      </c>
    </row>
    <row r="90" spans="1:10" ht="15.95" customHeight="1">
      <c r="A90" s="75" t="s">
        <v>1364</v>
      </c>
      <c r="B90" s="91" t="s">
        <v>1369</v>
      </c>
      <c r="C90" s="81">
        <f>INDEX(CDN!E:E,MATCH(B:B,CDN!C:C,0))</f>
        <v>300</v>
      </c>
      <c r="D90" s="78">
        <f>ROUND(INDEX(CDN!G:G,MATCH('CDN Price Index'!B:B,CDN!C:C,0))*(1-$N$2)*(1-$N$3)*(1-$N$4),2)</f>
        <v>476.51</v>
      </c>
      <c r="E90" s="94"/>
      <c r="F90" s="112"/>
      <c r="G90" s="93"/>
      <c r="H90" s="91" t="s">
        <v>1374</v>
      </c>
      <c r="I90" s="81">
        <f>INDEX(CDN!E:E,MATCH($H:$H,CDN!$C:$C,0))</f>
        <v>40</v>
      </c>
      <c r="J90" s="82">
        <f>ROUND(INDEX(CDN!G:G,MATCH($H:$H,CDN!$C:$C,0))*(1-$N$2)*(1-$N$3)*(1-$N$4),2)</f>
        <v>79.430000000000007</v>
      </c>
    </row>
    <row r="91" spans="1:10" ht="15.95" customHeight="1">
      <c r="A91" s="83" t="s">
        <v>1365</v>
      </c>
      <c r="B91" s="84" t="s">
        <v>1370</v>
      </c>
      <c r="C91" s="89">
        <f>INDEX(CDN!E:E,MATCH(B:B,CDN!C:C,0))</f>
        <v>300</v>
      </c>
      <c r="D91" s="86">
        <f>ROUND(INDEX(CDN!G:G,MATCH('CDN Price Index'!B:B,CDN!C:C,0))*(1-$N$2)*(1-$N$3)*(1-$N$4),2)</f>
        <v>490.25</v>
      </c>
      <c r="E91" s="84"/>
      <c r="F91" s="111"/>
      <c r="G91" s="86"/>
      <c r="H91" s="84" t="s">
        <v>1375</v>
      </c>
      <c r="I91" s="89">
        <f>INDEX(CDN!E:E,MATCH($H:$H,CDN!$C:$C,0))</f>
        <v>40</v>
      </c>
      <c r="J91" s="90">
        <f>ROUND(INDEX(CDN!G:G,MATCH($H:$H,CDN!$C:$C,0))*(1-$N$2)*(1-$N$3)*(1-$N$4),2)</f>
        <v>81.489999999999995</v>
      </c>
    </row>
    <row r="92" spans="1:10" ht="15.95" customHeight="1">
      <c r="A92" s="75" t="s">
        <v>1366</v>
      </c>
      <c r="B92" s="91" t="s">
        <v>1371</v>
      </c>
      <c r="C92" s="81">
        <f>INDEX(CDN!E:E,MATCH(B:B,CDN!C:C,0))</f>
        <v>300</v>
      </c>
      <c r="D92" s="78">
        <f>ROUND(INDEX(CDN!G:G,MATCH('CDN Price Index'!B:B,CDN!C:C,0))*(1-$N$2)*(1-$N$3)*(1-$N$4),2)</f>
        <v>741.41</v>
      </c>
      <c r="E92" s="94"/>
      <c r="F92" s="112"/>
      <c r="G92" s="93"/>
      <c r="H92" s="91" t="s">
        <v>1376</v>
      </c>
      <c r="I92" s="81">
        <f>INDEX(CDN!E:E,MATCH($H:$H,CDN!$C:$C,0))</f>
        <v>40</v>
      </c>
      <c r="J92" s="82">
        <f>ROUND(INDEX(CDN!G:G,MATCH($H:$H,CDN!$C:$C,0))*(1-$N$2)*(1-$N$3)*(1-$N$4),2)</f>
        <v>123.99</v>
      </c>
    </row>
    <row r="93" spans="1:10" ht="15.95" customHeight="1">
      <c r="A93" s="83" t="s">
        <v>1367</v>
      </c>
      <c r="B93" s="84" t="s">
        <v>1372</v>
      </c>
      <c r="C93" s="89">
        <f>INDEX(CDN!E:E,MATCH(B:B,CDN!C:C,0))</f>
        <v>300</v>
      </c>
      <c r="D93" s="86">
        <f>ROUND(INDEX(CDN!G:G,MATCH('CDN Price Index'!B:B,CDN!C:C,0))*(1-$N$2)*(1-$N$3)*(1-$N$4),2)</f>
        <v>1168.6400000000001</v>
      </c>
      <c r="E93" s="84"/>
      <c r="F93" s="111"/>
      <c r="G93" s="86"/>
      <c r="H93" s="84" t="s">
        <v>1377</v>
      </c>
      <c r="I93" s="89">
        <f>INDEX(CDN!E:E,MATCH($H:$H,CDN!$C:$C,0))</f>
        <v>40</v>
      </c>
      <c r="J93" s="90">
        <f>ROUND(INDEX(CDN!G:G,MATCH($H:$H,CDN!$C:$C,0))*(1-$N$2)*(1-$N$3)*(1-$N$4),2)</f>
        <v>213.21</v>
      </c>
    </row>
    <row r="94" spans="1:10" ht="15.95" customHeight="1" thickBot="1">
      <c r="A94" s="105" t="s">
        <v>1368</v>
      </c>
      <c r="B94" s="106" t="s">
        <v>1373</v>
      </c>
      <c r="C94" s="107">
        <f>INDEX(CDN!E:E,MATCH(B:B,CDN!C:C,0))</f>
        <v>300</v>
      </c>
      <c r="D94" s="218">
        <f>ROUND(INDEX(CDN!G:G,MATCH('CDN Price Index'!B:B,CDN!C:C,0))*(1-$N$2)*(1-$N$3)*(1-$N$4),2)</f>
        <v>1350.82</v>
      </c>
      <c r="E94" s="109"/>
      <c r="F94" s="219"/>
      <c r="G94" s="108"/>
      <c r="H94" s="106" t="s">
        <v>1378</v>
      </c>
      <c r="I94" s="107">
        <f>INDEX(CDN!E:E,MATCH($H:$H,CDN!$C:$C,0))</f>
        <v>40</v>
      </c>
      <c r="J94" s="220">
        <f>ROUND(INDEX(CDN!G:G,MATCH($H:$H,CDN!$C:$C,0))*(1-$N$2)*(1-$N$3)*(1-$N$4),2)</f>
        <v>234.93</v>
      </c>
    </row>
    <row r="95" spans="1:10" ht="15.95" customHeight="1" thickBot="1"/>
    <row r="96" spans="1:10" ht="15.95" customHeight="1" thickBot="1">
      <c r="A96" s="254" t="s">
        <v>478</v>
      </c>
      <c r="B96" s="255"/>
      <c r="C96" s="255"/>
      <c r="D96" s="255"/>
      <c r="E96" s="255"/>
      <c r="F96" s="255"/>
      <c r="G96" s="255"/>
      <c r="H96" s="255"/>
      <c r="I96" s="255"/>
      <c r="J96" s="256"/>
    </row>
    <row r="97" spans="1:10" ht="15.95" customHeight="1" thickBot="1">
      <c r="A97" s="30"/>
      <c r="B97" s="232" t="s">
        <v>463</v>
      </c>
      <c r="C97" s="233"/>
      <c r="D97" s="234"/>
      <c r="E97" s="232" t="s">
        <v>1259</v>
      </c>
      <c r="F97" s="233"/>
      <c r="G97" s="234"/>
      <c r="H97" s="232" t="s">
        <v>456</v>
      </c>
      <c r="I97" s="233"/>
      <c r="J97" s="234"/>
    </row>
    <row r="98" spans="1:10" s="114" customFormat="1" ht="15.95" customHeight="1" thickBot="1">
      <c r="A98" s="70" t="s">
        <v>454</v>
      </c>
      <c r="B98" s="71" t="s">
        <v>453</v>
      </c>
      <c r="C98" s="72" t="s">
        <v>403</v>
      </c>
      <c r="D98" s="73" t="s">
        <v>404</v>
      </c>
      <c r="E98" s="71" t="s">
        <v>453</v>
      </c>
      <c r="F98" s="74" t="s">
        <v>403</v>
      </c>
      <c r="G98" s="73" t="s">
        <v>404</v>
      </c>
      <c r="H98" s="71" t="s">
        <v>453</v>
      </c>
      <c r="I98" s="74" t="s">
        <v>403</v>
      </c>
      <c r="J98" s="73" t="s">
        <v>404</v>
      </c>
    </row>
    <row r="99" spans="1:10" s="114" customFormat="1" ht="15.95" customHeight="1">
      <c r="A99" s="83" t="s">
        <v>1095</v>
      </c>
      <c r="B99" s="84" t="s">
        <v>1054</v>
      </c>
      <c r="C99" s="89">
        <f>INDEX(CDN!E:E,MATCH(B:B,CDN!C:C,0))</f>
        <v>2500</v>
      </c>
      <c r="D99" s="86">
        <f>ROUND(INDEX(CDN!G:G,MATCH('CDN Price Index'!B:B,CDN!C:C,0))*(1-$N$2)*(1-$N$3)*(1-$N$4),2)</f>
        <v>764.73</v>
      </c>
      <c r="E99" s="84" t="s">
        <v>1056</v>
      </c>
      <c r="F99" s="111">
        <f>INDEX(CDN!E:E,MATCH($E:$E,CDN!$C:$C,0))</f>
        <v>510</v>
      </c>
      <c r="G99" s="86">
        <f>ROUND(INDEX(CDN!G:G,MATCH($E:$E,CDN!$C:$C,0))*(1-$N$2)*(1-$N$3)*(1-$N$4),2)</f>
        <v>161.86000000000001</v>
      </c>
      <c r="H99" s="84" t="s">
        <v>1055</v>
      </c>
      <c r="I99" s="89">
        <f>INDEX(CDN!E:E,MATCH($H:$H,CDN!$C:$C,0))</f>
        <v>40</v>
      </c>
      <c r="J99" s="90">
        <f>ROUND(INDEX(CDN!G:G,MATCH($H:$H,CDN!$C:$C,0))*(1-$N$2)*(1-$N$3)*(1-$N$4),2)</f>
        <v>16.829999999999998</v>
      </c>
    </row>
    <row r="100" spans="1:10" s="114" customFormat="1" ht="15.95" customHeight="1">
      <c r="A100" s="75" t="s">
        <v>698</v>
      </c>
      <c r="B100" s="91" t="s">
        <v>685</v>
      </c>
      <c r="C100" s="81">
        <f>INDEX(CDN!E:E,MATCH(B:B,CDN!C:C,0))</f>
        <v>2300</v>
      </c>
      <c r="D100" s="78">
        <f>ROUND(INDEX(CDN!G:G,MATCH('CDN Price Index'!B:B,CDN!C:C,0))*(1-$N$2)*(1-$N$3)*(1-$N$4),2)</f>
        <v>869.55</v>
      </c>
      <c r="E100" s="94" t="s">
        <v>689</v>
      </c>
      <c r="F100" s="112">
        <f>INDEX(CDN!E:E,MATCH($E:$E,CDN!$C:$C,0))</f>
        <v>372</v>
      </c>
      <c r="G100" s="93">
        <f>ROUND(INDEX(CDN!G:G,MATCH($E:$E,CDN!$C:$C,0))*(1-$N$2)*(1-$N$3)*(1-$N$4),2)</f>
        <v>161.86000000000001</v>
      </c>
      <c r="H100" s="91" t="s">
        <v>687</v>
      </c>
      <c r="I100" s="81">
        <f>INDEX(CDN!E:E,MATCH($H:$H,CDN!$C:$C,0))</f>
        <v>40</v>
      </c>
      <c r="J100" s="82">
        <f>ROUND(INDEX(CDN!G:G,MATCH($H:$H,CDN!$C:$C,0))*(1-$N$2)*(1-$N$3)*(1-$N$4),2)</f>
        <v>18.899999999999999</v>
      </c>
    </row>
    <row r="101" spans="1:10" s="114" customFormat="1" ht="15.95" customHeight="1">
      <c r="A101" s="83" t="s">
        <v>416</v>
      </c>
      <c r="B101" s="84" t="s">
        <v>599</v>
      </c>
      <c r="C101" s="89">
        <f>INDEX(CDN!E:E,MATCH(B:B,CDN!C:C,0))</f>
        <v>800</v>
      </c>
      <c r="D101" s="86">
        <f>ROUND(INDEX(CDN!G:G,MATCH('CDN Price Index'!B:B,CDN!C:C,0))*(1-$N$2)*(1-$N$3)*(1-$N$4),2)</f>
        <v>563.16999999999996</v>
      </c>
      <c r="E101" s="87" t="s">
        <v>601</v>
      </c>
      <c r="F101" s="111">
        <f>INDEX(CDN!E:E,MATCH($E:$E,CDN!$C:$C,0))</f>
        <v>220</v>
      </c>
      <c r="G101" s="86">
        <f>ROUND(INDEX(CDN!G:G,MATCH($E:$E,CDN!$C:$C,0))*(1-$N$2)*(1-$N$3)*(1-$N$4),2)</f>
        <v>169.95</v>
      </c>
      <c r="H101" s="84" t="s">
        <v>600</v>
      </c>
      <c r="I101" s="89">
        <f>INDEX(CDN!E:E,MATCH($H:$H,CDN!$C:$C,0))</f>
        <v>40</v>
      </c>
      <c r="J101" s="90">
        <f>ROUND(INDEX(CDN!G:G,MATCH($H:$H,CDN!$C:$C,0))*(1-$N$2)*(1-$N$3)*(1-$N$4),2)</f>
        <v>35.21</v>
      </c>
    </row>
    <row r="102" spans="1:10" s="114" customFormat="1" ht="15.95" customHeight="1">
      <c r="A102" s="75" t="s">
        <v>477</v>
      </c>
      <c r="B102" s="91" t="s">
        <v>149</v>
      </c>
      <c r="C102" s="81">
        <f>INDEX(CDN!E:E,MATCH(B:B,CDN!C:C,0))</f>
        <v>600</v>
      </c>
      <c r="D102" s="78">
        <f>ROUND(INDEX(CDN!G:G,MATCH('CDN Price Index'!B:B,CDN!C:C,0))*(1-$N$2)*(1-$N$3)*(1-$N$4),2)</f>
        <v>605.97</v>
      </c>
      <c r="E102" s="94"/>
      <c r="F102" s="112"/>
      <c r="G102" s="93"/>
      <c r="H102" s="91" t="s">
        <v>148</v>
      </c>
      <c r="I102" s="81">
        <f>INDEX(CDN!E:E,MATCH($H:$H,CDN!$C:$C,0))</f>
        <v>40</v>
      </c>
      <c r="J102" s="82">
        <f>ROUND(INDEX(CDN!G:G,MATCH($H:$H,CDN!$C:$C,0))*(1-$N$2)*(1-$N$3)*(1-$N$4),2)</f>
        <v>51.74</v>
      </c>
    </row>
    <row r="103" spans="1:10" s="114" customFormat="1" ht="15.95" customHeight="1">
      <c r="A103" s="83" t="s">
        <v>430</v>
      </c>
      <c r="B103" s="84" t="s">
        <v>147</v>
      </c>
      <c r="C103" s="89">
        <f>INDEX(CDN!E:E,MATCH(B:B,CDN!C:C,0))</f>
        <v>500</v>
      </c>
      <c r="D103" s="86">
        <f>ROUND(INDEX(CDN!G:G,MATCH('CDN Price Index'!B:B,CDN!C:C,0))*(1-$N$2)*(1-$N$3)*(1-$N$4),2)</f>
        <v>641.24</v>
      </c>
      <c r="E103" s="87"/>
      <c r="F103" s="111"/>
      <c r="G103" s="111"/>
      <c r="H103" s="84" t="s">
        <v>146</v>
      </c>
      <c r="I103" s="89">
        <f>INDEX(CDN!E:E,MATCH($H:$H,CDN!$C:$C,0))</f>
        <v>40</v>
      </c>
      <c r="J103" s="90">
        <f>ROUND(INDEX(CDN!G:G,MATCH($H:$H,CDN!$C:$C,0))*(1-$N$2)*(1-$N$3)*(1-$N$4),2)</f>
        <v>66.510000000000005</v>
      </c>
    </row>
    <row r="104" spans="1:10" s="114" customFormat="1" ht="15.95" customHeight="1">
      <c r="A104" s="75" t="s">
        <v>417</v>
      </c>
      <c r="B104" s="91" t="s">
        <v>145</v>
      </c>
      <c r="C104" s="81">
        <f>INDEX(CDN!E:E,MATCH(B:B,CDN!C:C,0))</f>
        <v>400</v>
      </c>
      <c r="D104" s="78">
        <f>ROUND(INDEX(CDN!G:G,MATCH('CDN Price Index'!B:B,CDN!C:C,0))*(1-$N$2)*(1-$N$3)*(1-$N$4),2)</f>
        <v>621.36</v>
      </c>
      <c r="E104" s="94"/>
      <c r="F104" s="112"/>
      <c r="G104" s="112"/>
      <c r="H104" s="91" t="s">
        <v>144</v>
      </c>
      <c r="I104" s="81">
        <f>INDEX(CDN!E:E,MATCH($H:$H,CDN!$C:$C,0))</f>
        <v>40</v>
      </c>
      <c r="J104" s="82">
        <f>ROUND(INDEX(CDN!G:G,MATCH($H:$H,CDN!$C:$C,0))*(1-$N$2)*(1-$N$3)*(1-$N$4),2)</f>
        <v>81.290000000000006</v>
      </c>
    </row>
    <row r="105" spans="1:10" s="114" customFormat="1" ht="15.95" customHeight="1">
      <c r="A105" s="83" t="s">
        <v>418</v>
      </c>
      <c r="B105" s="84" t="s">
        <v>143</v>
      </c>
      <c r="C105" s="89">
        <f>INDEX(CDN!E:E,MATCH(B:B,CDN!C:C,0))</f>
        <v>300</v>
      </c>
      <c r="D105" s="86">
        <f>ROUND(INDEX(CDN!G:G,MATCH('CDN Price Index'!B:B,CDN!C:C,0))*(1-$N$2)*(1-$N$3)*(1-$N$4),2)</f>
        <v>867.22</v>
      </c>
      <c r="E105" s="87"/>
      <c r="F105" s="111"/>
      <c r="G105" s="86"/>
      <c r="H105" s="84" t="s">
        <v>142</v>
      </c>
      <c r="I105" s="89">
        <f>INDEX(CDN!E:E,MATCH($H:$H,CDN!$C:$C,0))</f>
        <v>40</v>
      </c>
      <c r="J105" s="90">
        <f>ROUND(INDEX(CDN!G:G,MATCH($H:$H,CDN!$C:$C,0))*(1-$N$2)*(1-$N$3)*(1-$N$4),2)</f>
        <v>127.13</v>
      </c>
    </row>
    <row r="106" spans="1:10" s="114" customFormat="1" ht="15.95" customHeight="1">
      <c r="A106" s="75" t="s">
        <v>419</v>
      </c>
      <c r="B106" s="91" t="s">
        <v>141</v>
      </c>
      <c r="C106" s="81">
        <f>INDEX(CDN!E:E,MATCH(B:B,CDN!C:C,0))</f>
        <v>300</v>
      </c>
      <c r="D106" s="78">
        <f>ROUND(INDEX(CDN!G:G,MATCH('CDN Price Index'!B:B,CDN!C:C,0))*(1-$N$2)*(1-$N$3)*(1-$N$4),2)</f>
        <v>887.06</v>
      </c>
      <c r="E106" s="94"/>
      <c r="F106" s="112"/>
      <c r="G106" s="93"/>
      <c r="H106" s="91" t="s">
        <v>140</v>
      </c>
      <c r="I106" s="81">
        <f>INDEX(CDN!E:E,MATCH($H:$H,CDN!$C:$C,0))</f>
        <v>40</v>
      </c>
      <c r="J106" s="82">
        <f>ROUND(INDEX(CDN!G:G,MATCH($H:$H,CDN!$C:$C,0))*(1-$N$2)*(1-$N$3)*(1-$N$4),2)</f>
        <v>132.01</v>
      </c>
    </row>
    <row r="107" spans="1:10" s="114" customFormat="1" ht="15.95" customHeight="1">
      <c r="A107" s="83" t="s">
        <v>420</v>
      </c>
      <c r="B107" s="84" t="s">
        <v>1306</v>
      </c>
      <c r="C107" s="89">
        <f>INDEX(CDN!E:E,MATCH(B:B,CDN!C:C,0))</f>
        <v>300</v>
      </c>
      <c r="D107" s="86">
        <f>ROUND(INDEX(CDN!G:G,MATCH('CDN Price Index'!B:B,CDN!C:C,0))*(1-$N$2)*(1-$N$3)*(1-$N$4),2)</f>
        <v>768.17</v>
      </c>
      <c r="E107" s="87"/>
      <c r="F107" s="111"/>
      <c r="G107" s="86"/>
      <c r="H107" s="84" t="s">
        <v>1308</v>
      </c>
      <c r="I107" s="89">
        <f>INDEX(CDN!E:E,MATCH($H:$H,CDN!$C:$C,0))</f>
        <v>40</v>
      </c>
      <c r="J107" s="90">
        <f>ROUND(INDEX(CDN!G:G,MATCH($H:$H,CDN!$C:$C,0))*(1-$N$2)*(1-$N$3)*(1-$N$4),2)</f>
        <v>128.03</v>
      </c>
    </row>
    <row r="108" spans="1:10" s="114" customFormat="1" ht="15.95" customHeight="1">
      <c r="A108" s="75" t="s">
        <v>421</v>
      </c>
      <c r="B108" s="91" t="s">
        <v>1310</v>
      </c>
      <c r="C108" s="81">
        <f>INDEX(CDN!E:E,MATCH(B:B,CDN!C:C,0))</f>
        <v>300</v>
      </c>
      <c r="D108" s="78">
        <f>ROUND(INDEX(CDN!G:G,MATCH('CDN Price Index'!B:B,CDN!C:C,0))*(1-$N$2)*(1-$N$3)*(1-$N$4),2)</f>
        <v>1003.56</v>
      </c>
      <c r="E108" s="94"/>
      <c r="F108" s="112"/>
      <c r="G108" s="78"/>
      <c r="H108" s="91" t="s">
        <v>1312</v>
      </c>
      <c r="I108" s="81">
        <f>INDEX(CDN!E:E,MATCH($H:$H,CDN!$C:$C,0))</f>
        <v>40</v>
      </c>
      <c r="J108" s="82">
        <f>ROUND(INDEX(CDN!G:G,MATCH($H:$H,CDN!$C:$C,0))*(1-$N$2)*(1-$N$3)*(1-$N$4),2)</f>
        <v>167.26</v>
      </c>
    </row>
    <row r="109" spans="1:10" s="114" customFormat="1" ht="15.95" customHeight="1" thickBot="1">
      <c r="A109" s="97" t="s">
        <v>424</v>
      </c>
      <c r="B109" s="98" t="s">
        <v>674</v>
      </c>
      <c r="C109" s="103">
        <f>INDEX(CDN!E:E,MATCH(B:B,CDN!C:C,0))</f>
        <v>300</v>
      </c>
      <c r="D109" s="100">
        <f>ROUND(INDEX(CDN!G:G,MATCH('CDN Price Index'!B:B,CDN!C:C,0))*(1-$N$2)*(1-$N$3)*(1-$N$4),2)</f>
        <v>2496.87</v>
      </c>
      <c r="E109" s="101"/>
      <c r="F109" s="113"/>
      <c r="G109" s="113"/>
      <c r="H109" s="98" t="s">
        <v>675</v>
      </c>
      <c r="I109" s="103">
        <f>INDEX(CDN!E:E,MATCH($H:$H,CDN!$C:$C,0))</f>
        <v>40</v>
      </c>
      <c r="J109" s="104">
        <f>ROUND(INDEX(CDN!G:G,MATCH($H:$H,CDN!$C:$C,0))*(1-$N$2)*(1-$N$3)*(1-$N$4),2)</f>
        <v>412.13</v>
      </c>
    </row>
    <row r="110" spans="1:10" ht="15.95" customHeight="1" thickBot="1">
      <c r="A110" s="251" t="s">
        <v>990</v>
      </c>
      <c r="B110" s="252"/>
      <c r="C110" s="252"/>
      <c r="D110" s="252"/>
      <c r="E110" s="252"/>
      <c r="F110" s="252"/>
      <c r="G110" s="252"/>
      <c r="H110" s="252"/>
      <c r="I110" s="252"/>
      <c r="J110" s="253"/>
    </row>
    <row r="111" spans="1:10" ht="15.95" customHeight="1" thickBot="1">
      <c r="A111" s="30"/>
      <c r="B111" s="232" t="s">
        <v>463</v>
      </c>
      <c r="C111" s="233"/>
      <c r="D111" s="234"/>
      <c r="E111" s="232" t="s">
        <v>1259</v>
      </c>
      <c r="F111" s="233"/>
      <c r="G111" s="234"/>
      <c r="H111" s="232" t="s">
        <v>456</v>
      </c>
      <c r="I111" s="233"/>
      <c r="J111" s="234"/>
    </row>
    <row r="112" spans="1:10" ht="15.95" customHeight="1" thickBot="1">
      <c r="A112" s="70" t="s">
        <v>454</v>
      </c>
      <c r="B112" s="71" t="s">
        <v>453</v>
      </c>
      <c r="C112" s="72" t="s">
        <v>403</v>
      </c>
      <c r="D112" s="73" t="s">
        <v>404</v>
      </c>
      <c r="E112" s="71" t="s">
        <v>453</v>
      </c>
      <c r="F112" s="74" t="s">
        <v>403</v>
      </c>
      <c r="G112" s="73" t="s">
        <v>404</v>
      </c>
      <c r="H112" s="71" t="s">
        <v>453</v>
      </c>
      <c r="I112" s="74" t="s">
        <v>403</v>
      </c>
      <c r="J112" s="73" t="s">
        <v>404</v>
      </c>
    </row>
    <row r="113" spans="1:10" ht="15.95" customHeight="1">
      <c r="A113" s="75" t="s">
        <v>671</v>
      </c>
      <c r="B113" s="91" t="s">
        <v>923</v>
      </c>
      <c r="C113" s="81">
        <f>INDEX(CDN!E:E,MATCH(B:B,CDN!C:C,0))</f>
        <v>500</v>
      </c>
      <c r="D113" s="93">
        <f>ROUND(INDEX(CDN!G:G,MATCH('CDN Price Index'!B:B,CDN!C:C,0))*(1-$N$2)*(1-$N$3)*(1-$N$4),2)</f>
        <v>317.51</v>
      </c>
      <c r="E113" s="94"/>
      <c r="F113" s="81"/>
      <c r="G113" s="93"/>
      <c r="H113" s="91" t="s">
        <v>956</v>
      </c>
      <c r="I113" s="81">
        <f>INDEX(CDN!E:E,MATCH($H:$H,CDN!$C:$C,0))</f>
        <v>40</v>
      </c>
      <c r="J113" s="96">
        <f>ROUND(INDEX(CDN!G:G,MATCH($H:$H,CDN!$C:$C,0))*(1-$N$2)*(1-$N$3)*(1-$N$4),2)</f>
        <v>31.43</v>
      </c>
    </row>
    <row r="114" spans="1:10" ht="15.95" customHeight="1">
      <c r="A114" s="83" t="s">
        <v>408</v>
      </c>
      <c r="B114" s="84" t="s">
        <v>924</v>
      </c>
      <c r="C114" s="89">
        <f>INDEX(CDN!E:E,MATCH(B:B,CDN!C:C,0))</f>
        <v>500</v>
      </c>
      <c r="D114" s="86">
        <f>ROUND(INDEX(CDN!G:G,MATCH('CDN Price Index'!B:B,CDN!C:C,0))*(1-$N$2)*(1-$N$3)*(1-$N$4),2)</f>
        <v>415.3</v>
      </c>
      <c r="E114" s="87"/>
      <c r="F114" s="89"/>
      <c r="G114" s="86"/>
      <c r="H114" s="84" t="s">
        <v>957</v>
      </c>
      <c r="I114" s="89">
        <f>INDEX(CDN!E:E,MATCH($H:$H,CDN!$C:$C,0))</f>
        <v>40</v>
      </c>
      <c r="J114" s="90">
        <f>ROUND(INDEX(CDN!G:G,MATCH($H:$H,CDN!$C:$C,0))*(1-$N$2)*(1-$N$3)*(1-$N$4),2)</f>
        <v>42.14</v>
      </c>
    </row>
    <row r="115" spans="1:10" ht="15.95" customHeight="1">
      <c r="A115" s="75" t="s">
        <v>409</v>
      </c>
      <c r="B115" s="91" t="s">
        <v>925</v>
      </c>
      <c r="C115" s="81">
        <f>INDEX(CDN!E:E,MATCH(B:B,CDN!C:C,0))</f>
        <v>300</v>
      </c>
      <c r="D115" s="93">
        <f>ROUND(INDEX(CDN!G:G,MATCH('CDN Price Index'!B:B,CDN!C:C,0))*(1-$N$2)*(1-$N$3)*(1-$N$4),2)</f>
        <v>345.78</v>
      </c>
      <c r="E115" s="94"/>
      <c r="F115" s="81"/>
      <c r="G115" s="93"/>
      <c r="H115" s="91" t="s">
        <v>958</v>
      </c>
      <c r="I115" s="81">
        <f>INDEX(CDN!E:E,MATCH($H:$H,CDN!$C:$C,0))</f>
        <v>40</v>
      </c>
      <c r="J115" s="96">
        <f>ROUND(INDEX(CDN!G:G,MATCH($H:$H,CDN!$C:$C,0))*(1-$N$2)*(1-$N$3)*(1-$N$4),2)</f>
        <v>57.54</v>
      </c>
    </row>
    <row r="116" spans="1:10" ht="15.95" customHeight="1">
      <c r="A116" s="83" t="s">
        <v>410</v>
      </c>
      <c r="B116" s="84" t="s">
        <v>926</v>
      </c>
      <c r="C116" s="89">
        <f>INDEX(CDN!E:E,MATCH(B:B,CDN!C:C,0))</f>
        <v>300</v>
      </c>
      <c r="D116" s="86">
        <f>ROUND(INDEX(CDN!G:G,MATCH('CDN Price Index'!B:B,CDN!C:C,0))*(1-$N$2)*(1-$N$3)*(1-$N$4),2)</f>
        <v>435.57</v>
      </c>
      <c r="E116" s="87"/>
      <c r="F116" s="89"/>
      <c r="G116" s="86"/>
      <c r="H116" s="84" t="s">
        <v>959</v>
      </c>
      <c r="I116" s="89">
        <f>INDEX(CDN!E:E,MATCH($H:$H,CDN!$C:$C,0))</f>
        <v>40</v>
      </c>
      <c r="J116" s="90">
        <f>ROUND(INDEX(CDN!G:G,MATCH($H:$H,CDN!$C:$C,0))*(1-$N$2)*(1-$N$3)*(1-$N$4),2)</f>
        <v>73.930000000000007</v>
      </c>
    </row>
    <row r="117" spans="1:10" ht="15.95" customHeight="1">
      <c r="A117" s="75" t="s">
        <v>411</v>
      </c>
      <c r="B117" s="91" t="s">
        <v>927</v>
      </c>
      <c r="C117" s="81">
        <f>INDEX(CDN!E:E,MATCH(B:B,CDN!C:C,0))</f>
        <v>300</v>
      </c>
      <c r="D117" s="93">
        <f>ROUND(INDEX(CDN!G:G,MATCH('CDN Price Index'!B:B,CDN!C:C,0))*(1-$N$2)*(1-$N$3)*(1-$N$4),2)</f>
        <v>548.47</v>
      </c>
      <c r="E117" s="94"/>
      <c r="F117" s="81"/>
      <c r="G117" s="93"/>
      <c r="H117" s="91" t="s">
        <v>960</v>
      </c>
      <c r="I117" s="81">
        <f>INDEX(CDN!E:E,MATCH($H:$H,CDN!$C:$C,0))</f>
        <v>40</v>
      </c>
      <c r="J117" s="96">
        <f>ROUND(INDEX(CDN!G:G,MATCH($H:$H,CDN!$C:$C,0))*(1-$N$2)*(1-$N$3)*(1-$N$4),2)</f>
        <v>94.55</v>
      </c>
    </row>
    <row r="118" spans="1:10" ht="15.95" customHeight="1">
      <c r="A118" s="83" t="s">
        <v>991</v>
      </c>
      <c r="B118" s="84" t="s">
        <v>928</v>
      </c>
      <c r="C118" s="89">
        <f>INDEX(CDN!E:E,MATCH(B:B,CDN!C:C,0))</f>
        <v>300</v>
      </c>
      <c r="D118" s="86">
        <f>ROUND(INDEX(CDN!G:G,MATCH('CDN Price Index'!B:B,CDN!C:C,0))*(1-$N$2)*(1-$N$3)*(1-$N$4),2)</f>
        <v>613.34</v>
      </c>
      <c r="E118" s="87"/>
      <c r="F118" s="89"/>
      <c r="G118" s="86"/>
      <c r="H118" s="84" t="s">
        <v>961</v>
      </c>
      <c r="I118" s="89">
        <f>INDEX(CDN!E:E,MATCH($H:$H,CDN!$C:$C,0))</f>
        <v>40</v>
      </c>
      <c r="J118" s="90">
        <f>ROUND(INDEX(CDN!G:G,MATCH($H:$H,CDN!$C:$C,0))*(1-$N$2)*(1-$N$3)*(1-$N$4),2)</f>
        <v>106.45</v>
      </c>
    </row>
    <row r="119" spans="1:10" ht="15.95" customHeight="1">
      <c r="A119" s="75" t="s">
        <v>992</v>
      </c>
      <c r="B119" s="91" t="s">
        <v>929</v>
      </c>
      <c r="C119" s="81">
        <f>INDEX(CDN!E:E,MATCH(B:B,CDN!C:C,0))</f>
        <v>400</v>
      </c>
      <c r="D119" s="93">
        <f>ROUND(INDEX(CDN!G:G,MATCH('CDN Price Index'!B:B,CDN!C:C,0))*(1-$N$2)*(1-$N$3)*(1-$N$4),2)</f>
        <v>494.58</v>
      </c>
      <c r="E119" s="91" t="s">
        <v>998</v>
      </c>
      <c r="F119" s="81">
        <f>INDEX(CDN!E:E,MATCH($E:$E,CDN!$C:$C,0))</f>
        <v>50</v>
      </c>
      <c r="G119" s="93">
        <f>ROUND(INDEX(CDN!G:G,MATCH($E:$E,CDN!$C:$C,0))*(1-$N$2)*(1-$N$3)*(1-$N$4),2)</f>
        <v>68</v>
      </c>
      <c r="H119" s="91" t="s">
        <v>962</v>
      </c>
      <c r="I119" s="81">
        <f>INDEX(CDN!E:E,MATCH($H:$H,CDN!$C:$C,0))</f>
        <v>20</v>
      </c>
      <c r="J119" s="96">
        <f>ROUND(INDEX(CDN!G:G,MATCH($H:$H,CDN!$C:$C,0))*(1-$N$2)*(1-$N$3)*(1-$N$4),2)</f>
        <v>30.91</v>
      </c>
    </row>
    <row r="120" spans="1:10" ht="15.95" customHeight="1">
      <c r="A120" s="83" t="s">
        <v>993</v>
      </c>
      <c r="B120" s="84" t="s">
        <v>930</v>
      </c>
      <c r="C120" s="89">
        <f>INDEX(CDN!E:E,MATCH(B:B,CDN!C:C,0))</f>
        <v>300</v>
      </c>
      <c r="D120" s="86">
        <f>ROUND(INDEX(CDN!G:G,MATCH('CDN Price Index'!B:B,CDN!C:C,0))*(1-$N$2)*(1-$N$3)*(1-$N$4),2)</f>
        <v>450.87</v>
      </c>
      <c r="E120" s="84" t="s">
        <v>997</v>
      </c>
      <c r="F120" s="89">
        <f>INDEX(CDN!E:E,MATCH($E:$E,CDN!$C:$C,0))</f>
        <v>50</v>
      </c>
      <c r="G120" s="86">
        <f>ROUND(INDEX(CDN!G:G,MATCH($E:$E,CDN!$C:$C,0))*(1-$N$2)*(1-$N$3)*(1-$N$4),2)</f>
        <v>82.66</v>
      </c>
      <c r="H120" s="84" t="s">
        <v>963</v>
      </c>
      <c r="I120" s="89">
        <f>INDEX(CDN!E:E,MATCH($H:$H,CDN!$C:$C,0))</f>
        <v>20</v>
      </c>
      <c r="J120" s="90">
        <f>ROUND(INDEX(CDN!G:G,MATCH($H:$H,CDN!$C:$C,0))*(1-$N$2)*(1-$N$3)*(1-$N$4),2)</f>
        <v>37.57</v>
      </c>
    </row>
    <row r="121" spans="1:10" ht="15.95" customHeight="1">
      <c r="A121" s="75" t="s">
        <v>994</v>
      </c>
      <c r="B121" s="91" t="s">
        <v>931</v>
      </c>
      <c r="C121" s="81">
        <f>INDEX(CDN!E:E,MATCH(B:B,CDN!C:C,0))</f>
        <v>300</v>
      </c>
      <c r="D121" s="93">
        <f>ROUND(INDEX(CDN!G:G,MATCH('CDN Price Index'!B:B,CDN!C:C,0))*(1-$N$2)*(1-$N$3)*(1-$N$4),2)</f>
        <v>575.1</v>
      </c>
      <c r="E121" s="94"/>
      <c r="F121" s="81"/>
      <c r="G121" s="93"/>
      <c r="H121" s="91" t="s">
        <v>964</v>
      </c>
      <c r="I121" s="81">
        <f>INDEX(CDN!E:E,MATCH($H:$H,CDN!$C:$C,0))</f>
        <v>20</v>
      </c>
      <c r="J121" s="96">
        <f>ROUND(INDEX(CDN!G:G,MATCH($H:$H,CDN!$C:$C,0))*(1-$N$2)*(1-$N$3)*(1-$N$4),2)</f>
        <v>47.92</v>
      </c>
    </row>
    <row r="122" spans="1:10" ht="15.95" customHeight="1" thickBot="1">
      <c r="A122" s="157" t="s">
        <v>995</v>
      </c>
      <c r="B122" s="98" t="s">
        <v>932</v>
      </c>
      <c r="C122" s="103">
        <f>INDEX(CDN!E:E,MATCH(B:B,CDN!C:C,0))</f>
        <v>200</v>
      </c>
      <c r="D122" s="100">
        <f>ROUND(INDEX(CDN!G:G,MATCH('CDN Price Index'!B:B,CDN!C:C,0))*(1-$N$2)*(1-$N$3)*(1-$N$4),2)</f>
        <v>594.39</v>
      </c>
      <c r="E122" s="101"/>
      <c r="F122" s="103"/>
      <c r="G122" s="100"/>
      <c r="H122" s="98" t="s">
        <v>965</v>
      </c>
      <c r="I122" s="103">
        <f>INDEX(CDN!E:E,MATCH($H:$H,CDN!$C:$C,0))</f>
        <v>20</v>
      </c>
      <c r="J122" s="104">
        <f>ROUND(INDEX(CDN!G:G,MATCH($H:$H,CDN!$C:$C,0))*(1-$N$2)*(1-$N$3)*(1-$N$4),2)</f>
        <v>74.3</v>
      </c>
    </row>
    <row r="123" spans="1:10" ht="15.95" customHeight="1" thickBot="1"/>
    <row r="124" spans="1:10" ht="15.95" customHeight="1" thickBot="1">
      <c r="A124" s="275" t="s">
        <v>996</v>
      </c>
      <c r="B124" s="276"/>
      <c r="C124" s="276"/>
      <c r="D124" s="276"/>
      <c r="E124" s="276"/>
      <c r="F124" s="276"/>
      <c r="G124" s="276"/>
      <c r="H124" s="276"/>
      <c r="I124" s="276"/>
      <c r="J124" s="277"/>
    </row>
    <row r="125" spans="1:10" ht="15.95" customHeight="1" thickBot="1">
      <c r="A125" s="30"/>
      <c r="B125" s="232" t="s">
        <v>463</v>
      </c>
      <c r="C125" s="233"/>
      <c r="D125" s="234"/>
      <c r="E125" s="232" t="s">
        <v>1259</v>
      </c>
      <c r="F125" s="233"/>
      <c r="G125" s="234"/>
      <c r="H125" s="232" t="s">
        <v>456</v>
      </c>
      <c r="I125" s="233"/>
      <c r="J125" s="234"/>
    </row>
    <row r="126" spans="1:10" ht="15.95" customHeight="1" thickBot="1">
      <c r="A126" s="70" t="s">
        <v>454</v>
      </c>
      <c r="B126" s="71" t="s">
        <v>453</v>
      </c>
      <c r="C126" s="72" t="s">
        <v>403</v>
      </c>
      <c r="D126" s="73" t="s">
        <v>404</v>
      </c>
      <c r="E126" s="71" t="s">
        <v>453</v>
      </c>
      <c r="F126" s="74" t="s">
        <v>403</v>
      </c>
      <c r="G126" s="73" t="s">
        <v>404</v>
      </c>
      <c r="H126" s="71" t="s">
        <v>453</v>
      </c>
      <c r="I126" s="74" t="s">
        <v>403</v>
      </c>
      <c r="J126" s="73" t="s">
        <v>404</v>
      </c>
    </row>
    <row r="127" spans="1:10" ht="15.95" customHeight="1">
      <c r="A127" s="83" t="s">
        <v>1379</v>
      </c>
      <c r="B127" s="84" t="s">
        <v>1314</v>
      </c>
      <c r="C127" s="89">
        <f>INDEX(CDN!E:E,MATCH(B:B,CDN!C:C,0))</f>
        <v>700</v>
      </c>
      <c r="D127" s="86">
        <f>ROUND(INDEX(CDN!G:G,MATCH('CDN Price Index'!B:B,CDN!C:C,0))*(1-$N$2)*(1-$N$3)*(1-$N$4),2)</f>
        <v>365.46</v>
      </c>
      <c r="E127" s="87"/>
      <c r="F127" s="89"/>
      <c r="G127" s="86"/>
      <c r="H127" s="84" t="s">
        <v>1316</v>
      </c>
      <c r="I127" s="89">
        <f>INDEX(CDN!E:E,MATCH($H:$H,CDN!$C:$C,0))</f>
        <v>40</v>
      </c>
      <c r="J127" s="90">
        <f>ROUND(INDEX(CDN!G:G,MATCH($H:$H,CDN!$C:$C,0))*(1-$N$2)*(1-$N$3)*(1-$N$4),2)</f>
        <v>26.11</v>
      </c>
    </row>
    <row r="128" spans="1:10" ht="15.95" customHeight="1">
      <c r="A128" s="75" t="s">
        <v>671</v>
      </c>
      <c r="B128" s="91" t="s">
        <v>933</v>
      </c>
      <c r="C128" s="81">
        <f>INDEX(CDN!E:E,MATCH(B:B,CDN!C:C,0))</f>
        <v>500</v>
      </c>
      <c r="D128" s="93">
        <f>ROUND(INDEX(CDN!G:G,MATCH('CDN Price Index'!B:B,CDN!C:C,0))*(1-$N$2)*(1-$N$3)*(1-$N$4),2)</f>
        <v>317.51</v>
      </c>
      <c r="E128" s="94"/>
      <c r="F128" s="81"/>
      <c r="G128" s="93"/>
      <c r="H128" s="91" t="s">
        <v>985</v>
      </c>
      <c r="I128" s="81">
        <f>INDEX(CDN!E:E,MATCH($H:$H,CDN!$C:$C,0))</f>
        <v>40</v>
      </c>
      <c r="J128" s="96">
        <f>ROUND(INDEX(CDN!G:G,MATCH($H:$H,CDN!$C:$C,0))*(1-$N$2)*(1-$N$3)*(1-$N$4),2)</f>
        <v>31.43</v>
      </c>
    </row>
    <row r="129" spans="1:10" ht="15.95" customHeight="1">
      <c r="A129" s="83" t="s">
        <v>408</v>
      </c>
      <c r="B129" s="84" t="s">
        <v>934</v>
      </c>
      <c r="C129" s="89">
        <f>INDEX(CDN!E:E,MATCH(B:B,CDN!C:C,0))</f>
        <v>500</v>
      </c>
      <c r="D129" s="86">
        <f>ROUND(INDEX(CDN!G:G,MATCH('CDN Price Index'!B:B,CDN!C:C,0))*(1-$N$2)*(1-$N$3)*(1-$N$4),2)</f>
        <v>415.3</v>
      </c>
      <c r="E129" s="87"/>
      <c r="F129" s="89"/>
      <c r="G129" s="86"/>
      <c r="H129" s="84" t="s">
        <v>986</v>
      </c>
      <c r="I129" s="89">
        <f>INDEX(CDN!E:E,MATCH($H:$H,CDN!$C:$C,0))</f>
        <v>40</v>
      </c>
      <c r="J129" s="90">
        <f>ROUND(INDEX(CDN!G:G,MATCH($H:$H,CDN!$C:$C,0))*(1-$N$2)*(1-$N$3)*(1-$N$4),2)</f>
        <v>42.14</v>
      </c>
    </row>
    <row r="130" spans="1:10" ht="15.95" customHeight="1">
      <c r="A130" s="75" t="s">
        <v>409</v>
      </c>
      <c r="B130" s="91" t="s">
        <v>935</v>
      </c>
      <c r="C130" s="81">
        <f>INDEX(CDN!E:E,MATCH(B:B,CDN!C:C,0))</f>
        <v>300</v>
      </c>
      <c r="D130" s="93">
        <f>ROUND(INDEX(CDN!G:G,MATCH('CDN Price Index'!B:B,CDN!C:C,0))*(1-$N$2)*(1-$N$3)*(1-$N$4),2)</f>
        <v>345.78</v>
      </c>
      <c r="E130" s="94"/>
      <c r="F130" s="81"/>
      <c r="G130" s="93"/>
      <c r="H130" s="91" t="s">
        <v>987</v>
      </c>
      <c r="I130" s="81">
        <f>INDEX(CDN!E:E,MATCH($H:$H,CDN!$C:$C,0))</f>
        <v>40</v>
      </c>
      <c r="J130" s="96">
        <f>ROUND(INDEX(CDN!G:G,MATCH($H:$H,CDN!$C:$C,0))*(1-$N$2)*(1-$N$3)*(1-$N$4),2)</f>
        <v>57.54</v>
      </c>
    </row>
    <row r="131" spans="1:10" ht="15.95" customHeight="1">
      <c r="A131" s="83" t="s">
        <v>410</v>
      </c>
      <c r="B131" s="84" t="s">
        <v>936</v>
      </c>
      <c r="C131" s="89">
        <f>INDEX(CDN!E:E,MATCH(B:B,CDN!C:C,0))</f>
        <v>300</v>
      </c>
      <c r="D131" s="86">
        <f>ROUND(INDEX(CDN!G:G,MATCH('CDN Price Index'!B:B,CDN!C:C,0))*(1-$N$2)*(1-$N$3)*(1-$N$4),2)</f>
        <v>435.57</v>
      </c>
      <c r="E131" s="87"/>
      <c r="F131" s="89"/>
      <c r="G131" s="86"/>
      <c r="H131" s="84" t="s">
        <v>988</v>
      </c>
      <c r="I131" s="89">
        <f>INDEX(CDN!E:E,MATCH($H:$H,CDN!$C:$C,0))</f>
        <v>40</v>
      </c>
      <c r="J131" s="90">
        <f>ROUND(INDEX(CDN!G:G,MATCH($H:$H,CDN!$C:$C,0))*(1-$N$2)*(1-$N$3)*(1-$N$4),2)</f>
        <v>73.930000000000007</v>
      </c>
    </row>
    <row r="132" spans="1:10" ht="15.95" customHeight="1" thickBot="1">
      <c r="A132" s="105" t="s">
        <v>411</v>
      </c>
      <c r="B132" s="106" t="s">
        <v>937</v>
      </c>
      <c r="C132" s="107">
        <f>INDEX(CDN!E:E,MATCH(B:B,CDN!C:C,0))</f>
        <v>300</v>
      </c>
      <c r="D132" s="108">
        <f>ROUND(INDEX(CDN!G:G,MATCH('CDN Price Index'!B:B,CDN!C:C,0))*(1-$N$2)*(1-$N$3)*(1-$N$4),2)</f>
        <v>548.47</v>
      </c>
      <c r="E132" s="109"/>
      <c r="F132" s="107"/>
      <c r="G132" s="108"/>
      <c r="H132" s="106" t="s">
        <v>989</v>
      </c>
      <c r="I132" s="107">
        <f>INDEX(CDN!E:E,MATCH($H:$H,CDN!$C:$C,0))</f>
        <v>40</v>
      </c>
      <c r="J132" s="110">
        <f>ROUND(INDEX(CDN!G:G,MATCH($H:$H,CDN!$C:$C,0))*(1-$N$2)*(1-$N$3)*(1-$N$4),2)</f>
        <v>94.55</v>
      </c>
    </row>
    <row r="133" spans="1:10" ht="15.95" customHeight="1" thickBot="1">
      <c r="A133" s="287" t="s">
        <v>476</v>
      </c>
      <c r="B133" s="288"/>
      <c r="C133" s="288"/>
      <c r="D133" s="288"/>
      <c r="E133" s="288"/>
      <c r="F133" s="288"/>
      <c r="G133" s="288"/>
      <c r="H133" s="288"/>
      <c r="I133" s="288"/>
      <c r="J133" s="289"/>
    </row>
    <row r="134" spans="1:10" ht="15.95" customHeight="1" thickBot="1">
      <c r="A134" s="30"/>
      <c r="B134" s="232" t="s">
        <v>463</v>
      </c>
      <c r="C134" s="233"/>
      <c r="D134" s="234"/>
      <c r="E134" s="232" t="s">
        <v>1259</v>
      </c>
      <c r="F134" s="233"/>
      <c r="G134" s="234"/>
      <c r="H134" s="232" t="s">
        <v>456</v>
      </c>
      <c r="I134" s="233"/>
      <c r="J134" s="234"/>
    </row>
    <row r="135" spans="1:10" s="114" customFormat="1" ht="15.95" customHeight="1" thickBot="1">
      <c r="A135" s="70" t="s">
        <v>454</v>
      </c>
      <c r="B135" s="71" t="s">
        <v>453</v>
      </c>
      <c r="C135" s="72" t="s">
        <v>403</v>
      </c>
      <c r="D135" s="73" t="s">
        <v>404</v>
      </c>
      <c r="E135" s="71" t="s">
        <v>453</v>
      </c>
      <c r="F135" s="74" t="s">
        <v>403</v>
      </c>
      <c r="G135" s="73" t="s">
        <v>404</v>
      </c>
      <c r="H135" s="71" t="s">
        <v>453</v>
      </c>
      <c r="I135" s="74" t="s">
        <v>403</v>
      </c>
      <c r="J135" s="73" t="s">
        <v>404</v>
      </c>
    </row>
    <row r="136" spans="1:10" s="114" customFormat="1" ht="15.95" customHeight="1">
      <c r="A136" s="138" t="s">
        <v>1040</v>
      </c>
      <c r="B136" s="139" t="s">
        <v>1036</v>
      </c>
      <c r="C136" s="140">
        <f>INDEX(CDN!E:E,MATCH(B:B,CDN!C:C,0))</f>
        <v>10000</v>
      </c>
      <c r="D136" s="78">
        <f>ROUND(INDEX(CDN!G:G,MATCH('CDN Price Index'!B:B,CDN!C:C,0))*(1-$N$2)*(1-$N$3)*(1-$N$4),2)</f>
        <v>694.52</v>
      </c>
      <c r="E136" s="141" t="s">
        <v>1038</v>
      </c>
      <c r="F136" s="142">
        <f>INDEX(CDN!E:E,MATCH($E:$E,CDN!$C:$C,0))</f>
        <v>1050</v>
      </c>
      <c r="G136" s="78">
        <f>ROUND(INDEX(CDN!G:G,MATCH($E:$E,CDN!$C:$C,0))*(1-$N$2)*(1-$N$3)*(1-$N$4),2)</f>
        <v>67.25</v>
      </c>
      <c r="H136" s="139" t="s">
        <v>1037</v>
      </c>
      <c r="I136" s="140">
        <f>INDEX(CDN!E:E,MATCH($H:$H,CDN!$C:$C,0))</f>
        <v>100</v>
      </c>
      <c r="J136" s="82">
        <f>ROUND(INDEX(CDN!G:G,MATCH($H:$H,CDN!$C:$C,0))*(1-$N$2)*(1-$N$3)*(1-$N$4),2)</f>
        <v>8.42</v>
      </c>
    </row>
    <row r="137" spans="1:10" s="114" customFormat="1" ht="15.95" customHeight="1">
      <c r="A137" s="83" t="s">
        <v>465</v>
      </c>
      <c r="B137" s="84" t="s">
        <v>305</v>
      </c>
      <c r="C137" s="89">
        <f>INDEX(CDN!E:E,MATCH(B:B,CDN!C:C,0))</f>
        <v>10000</v>
      </c>
      <c r="D137" s="86">
        <f>ROUND(INDEX(CDN!G:G,MATCH('CDN Price Index'!B:B,CDN!C:C,0))*(1-$N$2)*(1-$N$3)*(1-$N$4),2)</f>
        <v>817.38</v>
      </c>
      <c r="E137" s="87" t="s">
        <v>303</v>
      </c>
      <c r="F137" s="143">
        <f>INDEX(CDN!E:E,MATCH($E:$E,CDN!$C:$C,0))</f>
        <v>775</v>
      </c>
      <c r="G137" s="86">
        <f>ROUND(INDEX(CDN!G:G,MATCH($E:$E,CDN!$C:$C,0))*(1-$N$2)*(1-$N$3)*(1-$N$4),2)</f>
        <v>71.290000000000006</v>
      </c>
      <c r="H137" s="84" t="s">
        <v>304</v>
      </c>
      <c r="I137" s="89">
        <f>INDEX(CDN!E:E,MATCH($H:$H,CDN!$C:$C,0))</f>
        <v>100</v>
      </c>
      <c r="J137" s="90">
        <f>ROUND(INDEX(CDN!G:G,MATCH($H:$H,CDN!$C:$C,0))*(1-$N$2)*(1-$N$3)*(1-$N$4),2)</f>
        <v>10.41</v>
      </c>
    </row>
    <row r="138" spans="1:10" s="114" customFormat="1" ht="15.95" customHeight="1">
      <c r="A138" s="138" t="s">
        <v>469</v>
      </c>
      <c r="B138" s="139" t="s">
        <v>138</v>
      </c>
      <c r="C138" s="140">
        <f>INDEX(CDN!E:E,MATCH(B:B,CDN!C:C,0))</f>
        <v>6500</v>
      </c>
      <c r="D138" s="78">
        <f>ROUND(INDEX(CDN!G:G,MATCH('CDN Price Index'!B:B,CDN!C:C,0))*(1-$N$2)*(1-$N$3)*(1-$N$4),2)</f>
        <v>541.62</v>
      </c>
      <c r="E138" s="141" t="s">
        <v>136</v>
      </c>
      <c r="F138" s="142">
        <f>INDEX(CDN!E:E,MATCH($E:$E,CDN!$C:$C,0))</f>
        <v>700</v>
      </c>
      <c r="G138" s="78">
        <f>ROUND(INDEX(CDN!G:G,MATCH($E:$E,CDN!$C:$C,0))*(1-$N$2)*(1-$N$3)*(1-$N$4),2)</f>
        <v>71.290000000000006</v>
      </c>
      <c r="H138" s="139" t="s">
        <v>137</v>
      </c>
      <c r="I138" s="140">
        <f>INDEX(CDN!E:E,MATCH($H:$H,CDN!$C:$C,0))</f>
        <v>100</v>
      </c>
      <c r="J138" s="82">
        <f>ROUND(INDEX(CDN!G:G,MATCH($H:$H,CDN!$C:$C,0))*(1-$N$2)*(1-$N$3)*(1-$N$4),2)</f>
        <v>10.63</v>
      </c>
    </row>
    <row r="139" spans="1:10" s="114" customFormat="1" ht="15.95" customHeight="1">
      <c r="A139" s="83" t="s">
        <v>405</v>
      </c>
      <c r="B139" s="158" t="s">
        <v>135</v>
      </c>
      <c r="C139" s="89">
        <f>INDEX(CDN!E:E,MATCH(B:B,CDN!C:C,0))</f>
        <v>4500</v>
      </c>
      <c r="D139" s="86">
        <f>ROUND(INDEX(CDN!G:G,MATCH('CDN Price Index'!B:B,CDN!C:C,0))*(1-$N$2)*(1-$N$3)*(1-$N$4),2)</f>
        <v>472.13</v>
      </c>
      <c r="E139" s="87" t="s">
        <v>133</v>
      </c>
      <c r="F139" s="143">
        <f>INDEX(CDN!E:E,MATCH($E:$E,CDN!$C:$C,0))</f>
        <v>565</v>
      </c>
      <c r="G139" s="86">
        <f>ROUND(INDEX(CDN!G:G,MATCH($E:$E,CDN!$C:$C,0))*(1-$N$2)*(1-$N$3)*(1-$N$4),2)</f>
        <v>71.290000000000006</v>
      </c>
      <c r="H139" s="84" t="s">
        <v>134</v>
      </c>
      <c r="I139" s="89">
        <f>INDEX(CDN!E:E,MATCH($H:$H,CDN!$C:$C,0))</f>
        <v>100</v>
      </c>
      <c r="J139" s="90">
        <f>ROUND(INDEX(CDN!G:G,MATCH($H:$H,CDN!$C:$C,0))*(1-$N$2)*(1-$N$3)*(1-$N$4),2)</f>
        <v>13.11</v>
      </c>
    </row>
    <row r="140" spans="1:10" s="114" customFormat="1" ht="15.95" customHeight="1">
      <c r="A140" s="138" t="s">
        <v>468</v>
      </c>
      <c r="B140" s="139" t="s">
        <v>132</v>
      </c>
      <c r="C140" s="140">
        <f>INDEX(CDN!E:E,MATCH(B:B,CDN!C:C,0))</f>
        <v>3500</v>
      </c>
      <c r="D140" s="78">
        <f>ROUND(INDEX(CDN!G:G,MATCH('CDN Price Index'!B:B,CDN!C:C,0))*(1-$N$2)*(1-$N$3)*(1-$N$4),2)</f>
        <v>441.34</v>
      </c>
      <c r="E140" s="141" t="s">
        <v>130</v>
      </c>
      <c r="F140" s="142">
        <f>INDEX(CDN!E:E,MATCH($E:$E,CDN!$C:$C,0))</f>
        <v>475</v>
      </c>
      <c r="G140" s="78">
        <f>ROUND(INDEX(CDN!G:G,MATCH($E:$E,CDN!$C:$C,0))*(1-$N$2)*(1-$N$3)*(1-$N$4),2)</f>
        <v>71.290000000000006</v>
      </c>
      <c r="H140" s="139" t="s">
        <v>131</v>
      </c>
      <c r="I140" s="140">
        <f>INDEX(CDN!E:E,MATCH($H:$H,CDN!$C:$C,0))</f>
        <v>100</v>
      </c>
      <c r="J140" s="82">
        <f>ROUND(INDEX(CDN!G:G,MATCH($H:$H,CDN!$C:$C,0))*(1-$N$2)*(1-$N$3)*(1-$N$4),2)</f>
        <v>15.76</v>
      </c>
    </row>
    <row r="141" spans="1:10" s="114" customFormat="1" ht="15.95" customHeight="1">
      <c r="A141" s="83" t="s">
        <v>467</v>
      </c>
      <c r="B141" s="158" t="s">
        <v>129</v>
      </c>
      <c r="C141" s="89">
        <f>INDEX(CDN!E:E,MATCH(B:B,CDN!C:C,0))</f>
        <v>3000</v>
      </c>
      <c r="D141" s="86">
        <f>ROUND(INDEX(CDN!G:G,MATCH('CDN Price Index'!B:B,CDN!C:C,0))*(1-$N$2)*(1-$N$3)*(1-$N$4),2)</f>
        <v>420.92</v>
      </c>
      <c r="E141" s="87" t="s">
        <v>127</v>
      </c>
      <c r="F141" s="143">
        <f>INDEX(CDN!E:E,MATCH($E:$E,CDN!$C:$C,0))</f>
        <v>400</v>
      </c>
      <c r="G141" s="86">
        <f>ROUND(INDEX(CDN!G:G,MATCH($E:$E,CDN!$C:$C,0))*(1-$N$2)*(1-$N$3)*(1-$N$4),2)</f>
        <v>71.290000000000006</v>
      </c>
      <c r="H141" s="84" t="s">
        <v>128</v>
      </c>
      <c r="I141" s="89">
        <f>INDEX(CDN!E:E,MATCH($H:$H,CDN!$C:$C,0))</f>
        <v>100</v>
      </c>
      <c r="J141" s="90">
        <f>ROUND(INDEX(CDN!G:G,MATCH($H:$H,CDN!$C:$C,0))*(1-$N$2)*(1-$N$3)*(1-$N$4),2)</f>
        <v>17.64</v>
      </c>
    </row>
    <row r="142" spans="1:10" s="114" customFormat="1" ht="15.95" customHeight="1">
      <c r="A142" s="138" t="s">
        <v>466</v>
      </c>
      <c r="B142" s="139" t="s">
        <v>126</v>
      </c>
      <c r="C142" s="140">
        <f>INDEX(CDN!E:E,MATCH(B:B,CDN!C:C,0))</f>
        <v>2000</v>
      </c>
      <c r="D142" s="78">
        <f>ROUND(INDEX(CDN!G:G,MATCH('CDN Price Index'!B:B,CDN!C:C,0))*(1-$N$2)*(1-$N$3)*(1-$N$4),2)</f>
        <v>275.95999999999998</v>
      </c>
      <c r="E142" s="141" t="s">
        <v>124</v>
      </c>
      <c r="F142" s="142">
        <f>INDEX(CDN!E:E,MATCH($E:$E,CDN!$C:$C,0))</f>
        <v>400</v>
      </c>
      <c r="G142" s="78">
        <f>ROUND(INDEX(CDN!G:G,MATCH($E:$E,CDN!$C:$C,0))*(1-$N$2)*(1-$N$3)*(1-$N$4),2)</f>
        <v>62.96</v>
      </c>
      <c r="H142" s="139" t="s">
        <v>125</v>
      </c>
      <c r="I142" s="140">
        <f>INDEX(CDN!E:E,MATCH($H:$H,CDN!$C:$C,0))</f>
        <v>100</v>
      </c>
      <c r="J142" s="82">
        <f>ROUND(INDEX(CDN!G:G,MATCH($H:$H,CDN!$C:$C,0))*(1-$N$2)*(1-$N$3)*(1-$N$4),2)</f>
        <v>18.36</v>
      </c>
    </row>
    <row r="143" spans="1:10" s="114" customFormat="1" ht="15.95" customHeight="1">
      <c r="A143" s="83" t="s">
        <v>472</v>
      </c>
      <c r="B143" s="158" t="s">
        <v>123</v>
      </c>
      <c r="C143" s="89">
        <f>INDEX(CDN!E:E,MATCH(B:B,CDN!C:C,0))</f>
        <v>2000</v>
      </c>
      <c r="D143" s="86">
        <f>ROUND(INDEX(CDN!G:G,MATCH('CDN Price Index'!B:B,CDN!C:C,0))*(1-$N$2)*(1-$N$3)*(1-$N$4),2)</f>
        <v>404.87</v>
      </c>
      <c r="E143" s="87" t="s">
        <v>121</v>
      </c>
      <c r="F143" s="143">
        <f>INDEX(CDN!E:E,MATCH($E:$E,CDN!$C:$C,0))</f>
        <v>315</v>
      </c>
      <c r="G143" s="86">
        <f>ROUND(INDEX(CDN!G:G,MATCH($E:$E,CDN!$C:$C,0))*(1-$N$2)*(1-$N$3)*(1-$N$4),2)</f>
        <v>62.96</v>
      </c>
      <c r="H143" s="84" t="s">
        <v>122</v>
      </c>
      <c r="I143" s="89">
        <f>INDEX(CDN!E:E,MATCH($H:$H,CDN!$C:$C,0))</f>
        <v>100</v>
      </c>
      <c r="J143" s="90">
        <f>ROUND(INDEX(CDN!G:G,MATCH($H:$H,CDN!$C:$C,0))*(1-$N$2)*(1-$N$3)*(1-$N$4),2)</f>
        <v>26.09</v>
      </c>
    </row>
    <row r="144" spans="1:10" s="114" customFormat="1" ht="15.95" customHeight="1">
      <c r="A144" s="138" t="s">
        <v>431</v>
      </c>
      <c r="B144" s="139" t="s">
        <v>120</v>
      </c>
      <c r="C144" s="140">
        <f>INDEX(CDN!E:E,MATCH(B:B,CDN!C:C,0))</f>
        <v>1000</v>
      </c>
      <c r="D144" s="78">
        <f>ROUND(INDEX(CDN!G:G,MATCH('CDN Price Index'!B:B,CDN!C:C,0))*(1-$N$2)*(1-$N$3)*(1-$N$4),2)</f>
        <v>421.05</v>
      </c>
      <c r="E144" s="141" t="s">
        <v>1098</v>
      </c>
      <c r="F144" s="142">
        <f>INDEX(CDN!E:E,MATCH($E:$E,CDN!$C:$C,0))</f>
        <v>250</v>
      </c>
      <c r="G144" s="78">
        <f>ROUND(INDEX(CDN!G:G,MATCH($E:$E,CDN!$C:$C,0))*(1-$N$2)*(1-$N$3)*(1-$N$4),2)</f>
        <v>118.78</v>
      </c>
      <c r="H144" s="139" t="s">
        <v>119</v>
      </c>
      <c r="I144" s="140">
        <f>INDEX(CDN!E:E,MATCH($H:$H,CDN!$C:$C,0))</f>
        <v>50</v>
      </c>
      <c r="J144" s="82">
        <f>ROUND(INDEX(CDN!G:G,MATCH($H:$H,CDN!$C:$C,0))*(1-$N$2)*(1-$N$3)*(1-$N$4),2)</f>
        <v>26.9</v>
      </c>
    </row>
    <row r="145" spans="1:10" s="114" customFormat="1" ht="15.95" customHeight="1" thickBot="1">
      <c r="A145" s="97" t="s">
        <v>432</v>
      </c>
      <c r="B145" s="159" t="s">
        <v>118</v>
      </c>
      <c r="C145" s="103">
        <f>INDEX(CDN!E:E,MATCH(B:B,CDN!C:C,0))</f>
        <v>800</v>
      </c>
      <c r="D145" s="100">
        <f>ROUND(INDEX(CDN!G:G,MATCH('CDN Price Index'!B:B,CDN!C:C,0))*(1-$N$2)*(1-$N$3)*(1-$N$4),2)</f>
        <v>352.92</v>
      </c>
      <c r="E145" s="101" t="s">
        <v>1099</v>
      </c>
      <c r="F145" s="147">
        <f>INDEX(CDN!E:E,MATCH($E:$E,CDN!$C:$C,0))</f>
        <v>250</v>
      </c>
      <c r="G145" s="100">
        <f>ROUND(INDEX(CDN!G:G,MATCH($E:$E,CDN!$C:$C,0))*(1-$N$2)*(1-$N$3)*(1-$N$4),2)</f>
        <v>124.46</v>
      </c>
      <c r="H145" s="98" t="s">
        <v>117</v>
      </c>
      <c r="I145" s="103">
        <f>INDEX(CDN!E:E,MATCH($H:$H,CDN!$C:$C,0))</f>
        <v>50</v>
      </c>
      <c r="J145" s="104">
        <f>ROUND(INDEX(CDN!G:G,MATCH($H:$H,CDN!$C:$C,0))*(1-$N$2)*(1-$N$3)*(1-$N$4),2)</f>
        <v>28.25</v>
      </c>
    </row>
    <row r="146" spans="1:10" ht="15.95" customHeight="1" thickBot="1"/>
    <row r="147" spans="1:10" ht="15.95" customHeight="1" thickBot="1">
      <c r="A147" s="222" t="s">
        <v>1393</v>
      </c>
      <c r="B147" s="223"/>
      <c r="C147" s="223"/>
      <c r="D147" s="224"/>
      <c r="E147" s="257"/>
      <c r="F147" s="257"/>
      <c r="G147" s="257"/>
      <c r="H147" s="257"/>
      <c r="I147" s="257"/>
      <c r="J147" s="258"/>
    </row>
    <row r="148" spans="1:10" ht="15.95" customHeight="1" thickBot="1">
      <c r="A148" s="30"/>
      <c r="B148" s="232" t="s">
        <v>463</v>
      </c>
      <c r="C148" s="233"/>
      <c r="D148" s="234"/>
      <c r="E148" s="232" t="s">
        <v>1259</v>
      </c>
      <c r="F148" s="233"/>
      <c r="G148" s="234"/>
      <c r="H148" s="232" t="s">
        <v>456</v>
      </c>
      <c r="I148" s="233"/>
      <c r="J148" s="234"/>
    </row>
    <row r="149" spans="1:10" s="114" customFormat="1" ht="15.95" customHeight="1" thickBot="1">
      <c r="A149" s="70" t="s">
        <v>454</v>
      </c>
      <c r="B149" s="71" t="s">
        <v>453</v>
      </c>
      <c r="C149" s="72" t="s">
        <v>403</v>
      </c>
      <c r="D149" s="73" t="s">
        <v>404</v>
      </c>
      <c r="E149" s="71" t="s">
        <v>453</v>
      </c>
      <c r="F149" s="74" t="s">
        <v>403</v>
      </c>
      <c r="G149" s="73" t="s">
        <v>404</v>
      </c>
      <c r="H149" s="71" t="s">
        <v>453</v>
      </c>
      <c r="I149" s="74" t="s">
        <v>403</v>
      </c>
      <c r="J149" s="73" t="s">
        <v>404</v>
      </c>
    </row>
    <row r="150" spans="1:10" s="114" customFormat="1" ht="15.95" customHeight="1" thickBot="1">
      <c r="A150" s="97" t="s">
        <v>1380</v>
      </c>
      <c r="B150" s="221" t="s">
        <v>1381</v>
      </c>
      <c r="C150" s="103">
        <f>INDEX(CDN!E:E,MATCH(B:B,CDN!C:C,0))</f>
        <v>3500</v>
      </c>
      <c r="D150" s="100">
        <f>ROUND(INDEX(CDN!G:G,MATCH('CDN Price Index'!B:B,CDN!C:C,0))*(1-$N$2)*(1-$N$3)*(1-$N$4),2)</f>
        <v>441.34</v>
      </c>
      <c r="E150" s="221" t="s">
        <v>1382</v>
      </c>
      <c r="F150" s="147">
        <f>INDEX(CDN!E:E,MATCH($E:$E,CDN!$C:$C,0))</f>
        <v>475</v>
      </c>
      <c r="G150" s="100">
        <f>ROUND(INDEX(CDN!G:G,MATCH($E:$E,CDN!$C:$C,0))*(1-$N$2)*(1-$N$3)*(1-$N$4),2)</f>
        <v>71.290000000000006</v>
      </c>
      <c r="H150" s="221" t="s">
        <v>1383</v>
      </c>
      <c r="I150" s="103">
        <f>INDEX(CDN!E:E,MATCH($H:$H,CDN!$C:$C,0))</f>
        <v>100</v>
      </c>
      <c r="J150" s="104">
        <f>ROUND(INDEX(CDN!G:G,MATCH($H:$H,CDN!$C:$C,0))*(1-$N$2)*(1-$N$3)*(1-$N$4),2)</f>
        <v>15.76</v>
      </c>
    </row>
    <row r="151" spans="1:10" ht="15.95" customHeight="1" thickBot="1"/>
    <row r="152" spans="1:10" ht="15.95" customHeight="1" thickBot="1">
      <c r="A152" s="267" t="s">
        <v>475</v>
      </c>
      <c r="B152" s="268"/>
      <c r="C152" s="268"/>
      <c r="D152" s="268"/>
      <c r="E152" s="268"/>
      <c r="F152" s="268"/>
      <c r="G152" s="268"/>
      <c r="H152" s="268"/>
      <c r="I152" s="268"/>
      <c r="J152" s="269"/>
    </row>
    <row r="153" spans="1:10" ht="15.95" customHeight="1" thickBot="1">
      <c r="A153" s="30"/>
      <c r="B153" s="232" t="s">
        <v>463</v>
      </c>
      <c r="C153" s="233"/>
      <c r="D153" s="234"/>
      <c r="E153" s="232" t="s">
        <v>1259</v>
      </c>
      <c r="F153" s="233"/>
      <c r="G153" s="234"/>
      <c r="H153" s="232" t="s">
        <v>456</v>
      </c>
      <c r="I153" s="233"/>
      <c r="J153" s="234"/>
    </row>
    <row r="154" spans="1:10" s="114" customFormat="1" ht="15.95" customHeight="1" thickBot="1">
      <c r="A154" s="70" t="s">
        <v>454</v>
      </c>
      <c r="B154" s="71" t="s">
        <v>453</v>
      </c>
      <c r="C154" s="72" t="s">
        <v>403</v>
      </c>
      <c r="D154" s="73" t="s">
        <v>404</v>
      </c>
      <c r="E154" s="71" t="s">
        <v>453</v>
      </c>
      <c r="F154" s="74" t="s">
        <v>403</v>
      </c>
      <c r="G154" s="73" t="s">
        <v>404</v>
      </c>
      <c r="H154" s="71" t="s">
        <v>453</v>
      </c>
      <c r="I154" s="74" t="s">
        <v>403</v>
      </c>
      <c r="J154" s="73" t="s">
        <v>404</v>
      </c>
    </row>
    <row r="155" spans="1:10" s="114" customFormat="1" ht="15.95" customHeight="1">
      <c r="A155" s="115" t="s">
        <v>405</v>
      </c>
      <c r="B155" s="121" t="s">
        <v>336</v>
      </c>
      <c r="C155" s="117">
        <f>INDEX(CDN!E:E,MATCH(B:B,CDN!C:C,0))</f>
        <v>4500</v>
      </c>
      <c r="D155" s="118">
        <f>ROUND(INDEX(CDN!G:G,MATCH('CDN Price Index'!B:B,CDN!C:C,0))*(1-$N$2)*(1-$N$3)*(1-$N$4),2)</f>
        <v>559.42999999999995</v>
      </c>
      <c r="E155" s="121" t="s">
        <v>340</v>
      </c>
      <c r="F155" s="144">
        <f>INDEX(CDN!E:E,MATCH($E:$E,CDN!$C:$C,0))</f>
        <v>495</v>
      </c>
      <c r="G155" s="118">
        <f>ROUND(INDEX(CDN!G:G,MATCH($E:$E,CDN!$C:$C,0))*(1-$N$2)*(1-$N$3)*(1-$N$4),2)</f>
        <v>71.290000000000006</v>
      </c>
      <c r="H155" s="121" t="s">
        <v>338</v>
      </c>
      <c r="I155" s="117">
        <f>INDEX(CDN!E:E,MATCH($H:$H,CDN!$C:$C,0))</f>
        <v>100</v>
      </c>
      <c r="J155" s="120">
        <f>ROUND(INDEX(CDN!G:G,MATCH($H:$H,CDN!$C:$C,0))*(1-$N$2)*(1-$N$3)*(1-$N$4),2)</f>
        <v>17.309999999999999</v>
      </c>
    </row>
    <row r="156" spans="1:10" s="114" customFormat="1" ht="15.95" customHeight="1">
      <c r="A156" s="83" t="s">
        <v>468</v>
      </c>
      <c r="B156" s="122" t="s">
        <v>341</v>
      </c>
      <c r="C156" s="89">
        <f>INDEX(CDN!E:E,MATCH(B:B,CDN!C:C,0))</f>
        <v>3500</v>
      </c>
      <c r="D156" s="86">
        <f>ROUND(INDEX(CDN!G:G,MATCH('CDN Price Index'!B:B,CDN!C:C,0))*(1-$N$2)*(1-$N$3)*(1-$N$4),2)</f>
        <v>550.29</v>
      </c>
      <c r="E156" s="122" t="s">
        <v>345</v>
      </c>
      <c r="F156" s="145">
        <f>INDEX(CDN!E:E,MATCH($E:$E,CDN!$C:$C,0))</f>
        <v>390</v>
      </c>
      <c r="G156" s="86">
        <f>ROUND(INDEX(CDN!G:G,MATCH($E:$E,CDN!$C:$C,0))*(1-$N$2)*(1-$N$3)*(1-$N$4),2)</f>
        <v>71.290000000000006</v>
      </c>
      <c r="H156" s="122" t="s">
        <v>343</v>
      </c>
      <c r="I156" s="89">
        <f>INDEX(CDN!E:E,MATCH($H:$H,CDN!$C:$C,0))</f>
        <v>100</v>
      </c>
      <c r="J156" s="90">
        <f>ROUND(INDEX(CDN!G:G,MATCH($H:$H,CDN!$C:$C,0))*(1-$N$2)*(1-$N$3)*(1-$N$4),2)</f>
        <v>20.7</v>
      </c>
    </row>
    <row r="157" spans="1:10" s="114" customFormat="1" ht="15.95" customHeight="1">
      <c r="A157" s="75" t="s">
        <v>467</v>
      </c>
      <c r="B157" s="123" t="s">
        <v>346</v>
      </c>
      <c r="C157" s="124">
        <f>INDEX(CDN!E:E,MATCH(B:B,CDN!C:C,0))</f>
        <v>3000</v>
      </c>
      <c r="D157" s="93">
        <f>ROUND(INDEX(CDN!G:G,MATCH('CDN Price Index'!B:B,CDN!C:C,0))*(1-$N$2)*(1-$N$3)*(1-$N$4),2)</f>
        <v>523.83000000000004</v>
      </c>
      <c r="E157" s="123" t="s">
        <v>350</v>
      </c>
      <c r="F157" s="146">
        <f>INDEX(CDN!E:E,MATCH($E:$E,CDN!$C:$C,0))</f>
        <v>350</v>
      </c>
      <c r="G157" s="93">
        <f>ROUND(INDEX(CDN!G:G,MATCH($E:$E,CDN!$C:$C,0))*(1-$N$2)*(1-$N$3)*(1-$N$4),2)</f>
        <v>71.290000000000006</v>
      </c>
      <c r="H157" s="123" t="s">
        <v>348</v>
      </c>
      <c r="I157" s="81">
        <f>INDEX(CDN!E:E,MATCH($H:$H,CDN!$C:$C,0))</f>
        <v>100</v>
      </c>
      <c r="J157" s="96">
        <f>ROUND(INDEX(CDN!G:G,MATCH($H:$H,CDN!$C:$C,0))*(1-$N$2)*(1-$N$3)*(1-$N$4),2)</f>
        <v>22.8</v>
      </c>
    </row>
    <row r="158" spans="1:10" s="114" customFormat="1" ht="15.95" customHeight="1" thickBot="1">
      <c r="A158" s="83" t="s">
        <v>466</v>
      </c>
      <c r="B158" s="122" t="s">
        <v>351</v>
      </c>
      <c r="C158" s="89">
        <f>INDEX(CDN!E:E,MATCH(B:B,CDN!C:C,0))</f>
        <v>2000</v>
      </c>
      <c r="D158" s="86">
        <f>ROUND(INDEX(CDN!G:G,MATCH('CDN Price Index'!B:B,CDN!C:C,0))*(1-$N$2)*(1-$N$3)*(1-$N$4),2)</f>
        <v>393.59</v>
      </c>
      <c r="E158" s="122" t="s">
        <v>355</v>
      </c>
      <c r="F158" s="145">
        <f>INDEX(CDN!E:E,MATCH($E:$E,CDN!$C:$C,0))</f>
        <v>290</v>
      </c>
      <c r="G158" s="86">
        <f>ROUND(INDEX(CDN!G:G,MATCH($E:$E,CDN!$C:$C,0))*(1-$N$2)*(1-$N$3)*(1-$N$4),2)</f>
        <v>62.96</v>
      </c>
      <c r="H158" s="122" t="s">
        <v>353</v>
      </c>
      <c r="I158" s="103">
        <f>INDEX(CDN!E:E,MATCH($H:$H,CDN!$C:$C,0))</f>
        <v>100</v>
      </c>
      <c r="J158" s="104">
        <f>ROUND(INDEX(CDN!G:G,MATCH($H:$H,CDN!$C:$C,0))*(1-$N$2)*(1-$N$3)*(1-$N$4),2)</f>
        <v>25.27</v>
      </c>
    </row>
    <row r="159" spans="1:10" ht="15.95" customHeight="1" thickBot="1"/>
    <row r="160" spans="1:10" ht="15.95" customHeight="1" thickBot="1">
      <c r="A160" s="254" t="s">
        <v>474</v>
      </c>
      <c r="B160" s="270"/>
      <c r="C160" s="270"/>
      <c r="D160" s="270"/>
      <c r="E160" s="270"/>
      <c r="F160" s="270"/>
      <c r="G160" s="270"/>
      <c r="H160" s="270"/>
      <c r="I160" s="270"/>
      <c r="J160" s="271"/>
    </row>
    <row r="161" spans="1:10" ht="15.95" customHeight="1" thickBot="1">
      <c r="A161" s="30"/>
      <c r="B161" s="232" t="s">
        <v>463</v>
      </c>
      <c r="C161" s="233"/>
      <c r="D161" s="234"/>
      <c r="E161" s="232" t="s">
        <v>1259</v>
      </c>
      <c r="F161" s="233"/>
      <c r="G161" s="234"/>
      <c r="H161" s="232" t="s">
        <v>456</v>
      </c>
      <c r="I161" s="233"/>
      <c r="J161" s="234"/>
    </row>
    <row r="162" spans="1:10" s="114" customFormat="1" ht="15.95" customHeight="1" thickBot="1">
      <c r="A162" s="70" t="s">
        <v>454</v>
      </c>
      <c r="B162" s="71" t="s">
        <v>453</v>
      </c>
      <c r="C162" s="72" t="s">
        <v>403</v>
      </c>
      <c r="D162" s="73" t="s">
        <v>404</v>
      </c>
      <c r="E162" s="71" t="s">
        <v>453</v>
      </c>
      <c r="F162" s="74" t="s">
        <v>403</v>
      </c>
      <c r="G162" s="73" t="s">
        <v>404</v>
      </c>
      <c r="H162" s="71" t="s">
        <v>453</v>
      </c>
      <c r="I162" s="74" t="s">
        <v>403</v>
      </c>
      <c r="J162" s="73" t="s">
        <v>404</v>
      </c>
    </row>
    <row r="163" spans="1:10" s="114" customFormat="1" ht="15.95" customHeight="1">
      <c r="A163" s="115" t="s">
        <v>469</v>
      </c>
      <c r="B163" s="116" t="s">
        <v>116</v>
      </c>
      <c r="C163" s="117">
        <f>INDEX(CDN!E:E,MATCH(B:B,CDN!C:C,0))</f>
        <v>6500</v>
      </c>
      <c r="D163" s="118">
        <f>ROUND(INDEX(CDN!G:G,MATCH('CDN Price Index'!B:B,CDN!C:C,0))*(1-$N$2)*(1-$N$3)*(1-$N$4),2)</f>
        <v>1583.01</v>
      </c>
      <c r="E163" s="119" t="s">
        <v>114</v>
      </c>
      <c r="F163" s="144">
        <f>INDEX(CDN!E:E,MATCH($E:$E,CDN!$C:$C,0))</f>
        <v>670</v>
      </c>
      <c r="G163" s="118">
        <f>ROUND(INDEX(CDN!G:G,MATCH($E:$E,CDN!$C:$C,0))*(1-$N$2)*(1-$N$3)*(1-$N$4),2)</f>
        <v>169.95</v>
      </c>
      <c r="H163" s="116" t="s">
        <v>115</v>
      </c>
      <c r="I163" s="117">
        <f>INDEX(CDN!E:E,MATCH($H:$H,CDN!$C:$C,0))</f>
        <v>100</v>
      </c>
      <c r="J163" s="120">
        <f>ROUND(INDEX(CDN!G:G,MATCH($H:$H,CDN!$C:$C,0))*(1-$N$2)*(1-$N$3)*(1-$N$4),2)</f>
        <v>27.22</v>
      </c>
    </row>
    <row r="164" spans="1:10" s="114" customFormat="1" ht="15.95" customHeight="1">
      <c r="A164" s="83" t="s">
        <v>405</v>
      </c>
      <c r="B164" s="84" t="s">
        <v>113</v>
      </c>
      <c r="C164" s="89">
        <f>INDEX(CDN!E:E,MATCH(B:B,CDN!C:C,0))</f>
        <v>4500</v>
      </c>
      <c r="D164" s="86">
        <f>ROUND(INDEX(CDN!G:G,MATCH('CDN Price Index'!B:B,CDN!C:C,0))*(1-$N$2)*(1-$N$3)*(1-$N$4),2)</f>
        <v>1226.6400000000001</v>
      </c>
      <c r="E164" s="87" t="s">
        <v>111</v>
      </c>
      <c r="F164" s="145">
        <f>INDEX(CDN!E:E,MATCH($E:$E,CDN!$C:$C,0))</f>
        <v>565</v>
      </c>
      <c r="G164" s="86">
        <f>ROUND(INDEX(CDN!G:G,MATCH($E:$E,CDN!$C:$C,0))*(1-$N$2)*(1-$N$3)*(1-$N$4),2)</f>
        <v>169.95</v>
      </c>
      <c r="H164" s="84" t="s">
        <v>112</v>
      </c>
      <c r="I164" s="89">
        <f>INDEX(CDN!E:E,MATCH($H:$H,CDN!$C:$C,0))</f>
        <v>100</v>
      </c>
      <c r="J164" s="90">
        <f>ROUND(INDEX(CDN!G:G,MATCH($H:$H,CDN!$C:$C,0))*(1-$N$2)*(1-$N$3)*(1-$N$4),2)</f>
        <v>32.42</v>
      </c>
    </row>
    <row r="165" spans="1:10" s="114" customFormat="1" ht="15.95" customHeight="1">
      <c r="A165" s="75" t="s">
        <v>468</v>
      </c>
      <c r="B165" s="91" t="s">
        <v>110</v>
      </c>
      <c r="C165" s="81">
        <f>INDEX(CDN!E:E,MATCH(B:B,CDN!C:C,0))</f>
        <v>3500</v>
      </c>
      <c r="D165" s="93">
        <f>ROUND(INDEX(CDN!G:G,MATCH('CDN Price Index'!B:B,CDN!C:C,0))*(1-$N$2)*(1-$N$3)*(1-$N$4),2)</f>
        <v>1199.73</v>
      </c>
      <c r="E165" s="94" t="s">
        <v>108</v>
      </c>
      <c r="F165" s="146">
        <f>INDEX(CDN!E:E,MATCH($E:$E,CDN!$C:$C,0))</f>
        <v>435</v>
      </c>
      <c r="G165" s="93">
        <f>ROUND(INDEX(CDN!G:G,MATCH($E:$E,CDN!$C:$C,0))*(1-$N$2)*(1-$N$3)*(1-$N$4),2)</f>
        <v>169.95</v>
      </c>
      <c r="H165" s="91" t="s">
        <v>109</v>
      </c>
      <c r="I165" s="81">
        <f>INDEX(CDN!E:E,MATCH($H:$H,CDN!$C:$C,0))</f>
        <v>100</v>
      </c>
      <c r="J165" s="96">
        <f>ROUND(INDEX(CDN!G:G,MATCH($H:$H,CDN!$C:$C,0))*(1-$N$2)*(1-$N$3)*(1-$N$4),2)</f>
        <v>42.07</v>
      </c>
    </row>
    <row r="166" spans="1:10" s="114" customFormat="1" ht="15.95" customHeight="1">
      <c r="A166" s="83" t="s">
        <v>433</v>
      </c>
      <c r="B166" s="84" t="s">
        <v>107</v>
      </c>
      <c r="C166" s="89">
        <f>INDEX(CDN!E:E,MATCH(B:B,CDN!C:C,0))</f>
        <v>2000</v>
      </c>
      <c r="D166" s="86">
        <f>ROUND(INDEX(CDN!G:G,MATCH('CDN Price Index'!B:B,CDN!C:C,0))*(1-$N$2)*(1-$N$3)*(1-$N$4),2)</f>
        <v>943.93</v>
      </c>
      <c r="E166" s="87" t="s">
        <v>105</v>
      </c>
      <c r="F166" s="145">
        <f>INDEX(CDN!E:E,MATCH($E:$E,CDN!$C:$C,0))</f>
        <v>310</v>
      </c>
      <c r="G166" s="86">
        <f>ROUND(INDEX(CDN!G:G,MATCH($E:$E,CDN!$C:$C,0))*(1-$N$2)*(1-$N$3)*(1-$N$4),2)</f>
        <v>169.95</v>
      </c>
      <c r="H166" s="84" t="s">
        <v>106</v>
      </c>
      <c r="I166" s="89">
        <f>INDEX(CDN!E:E,MATCH($H:$H,CDN!$C:$C,0))</f>
        <v>100</v>
      </c>
      <c r="J166" s="90">
        <f>ROUND(INDEX(CDN!G:G,MATCH($H:$H,CDN!$C:$C,0))*(1-$N$2)*(1-$N$3)*(1-$N$4),2)</f>
        <v>58.99</v>
      </c>
    </row>
    <row r="167" spans="1:10" s="114" customFormat="1" ht="15.95" customHeight="1" thickBot="1">
      <c r="A167" s="105" t="s">
        <v>434</v>
      </c>
      <c r="B167" s="106" t="s">
        <v>104</v>
      </c>
      <c r="C167" s="107">
        <f>INDEX(CDN!E:E,MATCH(B:B,CDN!C:C,0))</f>
        <v>2000</v>
      </c>
      <c r="D167" s="108">
        <f>ROUND(INDEX(CDN!G:G,MATCH('CDN Price Index'!B:B,CDN!C:C,0))*(1-$N$2)*(1-$N$3)*(1-$N$4),2)</f>
        <v>1066.3599999999999</v>
      </c>
      <c r="E167" s="109" t="s">
        <v>102</v>
      </c>
      <c r="F167" s="148">
        <f>INDEX(CDN!E:E,MATCH($E:$E,CDN!$C:$C,0))</f>
        <v>275</v>
      </c>
      <c r="G167" s="108">
        <f>ROUND(INDEX(CDN!G:G,MATCH($E:$E,CDN!$C:$C,0))*(1-$N$2)*(1-$N$3)*(1-$N$4),2)</f>
        <v>169.95</v>
      </c>
      <c r="H167" s="106" t="s">
        <v>103</v>
      </c>
      <c r="I167" s="107">
        <f>INDEX(CDN!E:E,MATCH($H:$H,CDN!$C:$C,0))</f>
        <v>100</v>
      </c>
      <c r="J167" s="110">
        <f>ROUND(INDEX(CDN!G:G,MATCH($H:$H,CDN!$C:$C,0))*(1-$N$2)*(1-$N$3)*(1-$N$4),2)</f>
        <v>66.63</v>
      </c>
    </row>
    <row r="168" spans="1:10" ht="15.95" customHeight="1" thickBot="1">
      <c r="A168" s="272" t="s">
        <v>473</v>
      </c>
      <c r="B168" s="273"/>
      <c r="C168" s="273"/>
      <c r="D168" s="273"/>
      <c r="E168" s="273"/>
      <c r="F168" s="273"/>
      <c r="G168" s="273"/>
      <c r="H168" s="273"/>
      <c r="I168" s="273"/>
      <c r="J168" s="274"/>
    </row>
    <row r="169" spans="1:10" ht="15.95" customHeight="1" thickBot="1">
      <c r="A169" s="30"/>
      <c r="B169" s="232" t="s">
        <v>463</v>
      </c>
      <c r="C169" s="233"/>
      <c r="D169" s="234"/>
      <c r="E169" s="232" t="s">
        <v>1259</v>
      </c>
      <c r="F169" s="233"/>
      <c r="G169" s="234"/>
      <c r="H169" s="232" t="s">
        <v>456</v>
      </c>
      <c r="I169" s="233"/>
      <c r="J169" s="234"/>
    </row>
    <row r="170" spans="1:10" s="114" customFormat="1" ht="15.95" customHeight="1" thickBot="1">
      <c r="A170" s="70" t="s">
        <v>454</v>
      </c>
      <c r="B170" s="71" t="s">
        <v>453</v>
      </c>
      <c r="C170" s="72" t="s">
        <v>403</v>
      </c>
      <c r="D170" s="73" t="s">
        <v>404</v>
      </c>
      <c r="E170" s="71" t="s">
        <v>453</v>
      </c>
      <c r="F170" s="74" t="s">
        <v>403</v>
      </c>
      <c r="G170" s="73" t="s">
        <v>404</v>
      </c>
      <c r="H170" s="71" t="s">
        <v>453</v>
      </c>
      <c r="I170" s="74" t="s">
        <v>403</v>
      </c>
      <c r="J170" s="73" t="s">
        <v>404</v>
      </c>
    </row>
    <row r="171" spans="1:10" s="114" customFormat="1" ht="15.95" customHeight="1">
      <c r="A171" s="115" t="s">
        <v>405</v>
      </c>
      <c r="B171" s="116" t="s">
        <v>101</v>
      </c>
      <c r="C171" s="117">
        <f>INDEX(CDN!E:E,MATCH(B:B,CDN!C:C,0))</f>
        <v>4500</v>
      </c>
      <c r="D171" s="118">
        <f>ROUND(INDEX(CDN!G:G,MATCH('CDN Price Index'!B:B,CDN!C:C,0))*(1-$N$2)*(1-$N$3)*(1-$N$4),2)</f>
        <v>470.11</v>
      </c>
      <c r="E171" s="119" t="s">
        <v>99</v>
      </c>
      <c r="F171" s="117">
        <f>INDEX(CDN!E:E,MATCH($E:$E,CDN!$C:$C,0))</f>
        <v>565</v>
      </c>
      <c r="G171" s="118">
        <f>ROUND(INDEX(CDN!G:G,MATCH($E:$E,CDN!$C:$C,0))*(1-$N$2)*(1-$N$3)*(1-$N$4),2)</f>
        <v>71.290000000000006</v>
      </c>
      <c r="H171" s="116" t="s">
        <v>100</v>
      </c>
      <c r="I171" s="117">
        <f>INDEX(CDN!E:E,MATCH($H:$H,CDN!$C:$C,0))</f>
        <v>100</v>
      </c>
      <c r="J171" s="120">
        <f>ROUND(INDEX(CDN!G:G,MATCH($H:$H,CDN!$C:$C,0))*(1-$N$2)*(1-$N$3)*(1-$N$4),2)</f>
        <v>13.56</v>
      </c>
    </row>
    <row r="172" spans="1:10" s="114" customFormat="1" ht="15.95" customHeight="1">
      <c r="A172" s="83" t="s">
        <v>468</v>
      </c>
      <c r="B172" s="84" t="s">
        <v>98</v>
      </c>
      <c r="C172" s="89">
        <f>INDEX(CDN!E:E,MATCH(B:B,CDN!C:C,0))</f>
        <v>3500</v>
      </c>
      <c r="D172" s="86">
        <f>ROUND(INDEX(CDN!G:G,MATCH('CDN Price Index'!B:B,CDN!C:C,0))*(1-$N$2)*(1-$N$3)*(1-$N$4),2)</f>
        <v>440.71</v>
      </c>
      <c r="E172" s="87" t="s">
        <v>96</v>
      </c>
      <c r="F172" s="89">
        <f>INDEX(CDN!E:E,MATCH($E:$E,CDN!$C:$C,0))</f>
        <v>475</v>
      </c>
      <c r="G172" s="86">
        <f>ROUND(INDEX(CDN!G:G,MATCH($E:$E,CDN!$C:$C,0))*(1-$N$2)*(1-$N$3)*(1-$N$4),2)</f>
        <v>71.290000000000006</v>
      </c>
      <c r="H172" s="84" t="s">
        <v>97</v>
      </c>
      <c r="I172" s="89">
        <f>INDEX(CDN!E:E,MATCH($H:$H,CDN!$C:$C,0))</f>
        <v>100</v>
      </c>
      <c r="J172" s="90">
        <f>ROUND(INDEX(CDN!G:G,MATCH($H:$H,CDN!$C:$C,0))*(1-$N$2)*(1-$N$3)*(1-$N$4),2)</f>
        <v>16.18</v>
      </c>
    </row>
    <row r="173" spans="1:10" s="114" customFormat="1" ht="15.95" customHeight="1">
      <c r="A173" s="75" t="s">
        <v>466</v>
      </c>
      <c r="B173" s="91" t="s">
        <v>95</v>
      </c>
      <c r="C173" s="81">
        <f>INDEX(CDN!E:E,MATCH(B:B,CDN!C:C,0))</f>
        <v>2000</v>
      </c>
      <c r="D173" s="93">
        <f>ROUND(INDEX(CDN!G:G,MATCH('CDN Price Index'!B:B,CDN!C:C,0))*(1-$N$2)*(1-$N$3)*(1-$N$4),2)</f>
        <v>275.95999999999998</v>
      </c>
      <c r="E173" s="94" t="s">
        <v>93</v>
      </c>
      <c r="F173" s="81">
        <f>INDEX(CDN!E:E,MATCH($E:$E,CDN!$C:$C,0))</f>
        <v>400</v>
      </c>
      <c r="G173" s="93">
        <f>ROUND(INDEX(CDN!G:G,MATCH($E:$E,CDN!$C:$C,0))*(1-$N$2)*(1-$N$3)*(1-$N$4),2)</f>
        <v>62.96</v>
      </c>
      <c r="H173" s="91" t="s">
        <v>94</v>
      </c>
      <c r="I173" s="81">
        <f>INDEX(CDN!E:E,MATCH($H:$H,CDN!$C:$C,0))</f>
        <v>100</v>
      </c>
      <c r="J173" s="96">
        <f>ROUND(INDEX(CDN!G:G,MATCH($H:$H,CDN!$C:$C,0))*(1-$N$2)*(1-$N$3)*(1-$N$4),2)</f>
        <v>18.36</v>
      </c>
    </row>
    <row r="174" spans="1:10" s="114" customFormat="1" ht="15.95" customHeight="1">
      <c r="A174" s="83" t="s">
        <v>495</v>
      </c>
      <c r="B174" s="84" t="s">
        <v>1325</v>
      </c>
      <c r="C174" s="89">
        <f>INDEX(CDN!E:E,MATCH(B:B,CDN!C:C,0))</f>
        <v>2900</v>
      </c>
      <c r="D174" s="86">
        <f>ROUND(INDEX(CDN!G:G,MATCH('CDN Price Index'!B:B,CDN!C:C,0))*(1-$N$2)*(1-$N$3)*(1-$N$4),2)</f>
        <v>435.42</v>
      </c>
      <c r="E174" s="87" t="s">
        <v>1329</v>
      </c>
      <c r="F174" s="89">
        <f>INDEX(CDN!E:E,MATCH($E:$E,CDN!$C:$C,0))</f>
        <v>400</v>
      </c>
      <c r="G174" s="86">
        <f>ROUND(INDEX(CDN!G:G,MATCH($E:$E,CDN!$C:$C,0))*(1-$N$2)*(1-$N$3)*(1-$N$4),2)</f>
        <v>66.180000000000007</v>
      </c>
      <c r="H174" s="84" t="s">
        <v>1327</v>
      </c>
      <c r="I174" s="89">
        <f>INDEX(CDN!E:E,MATCH($H:$H,CDN!$C:$C,0))</f>
        <v>100</v>
      </c>
      <c r="J174" s="90">
        <f>ROUND(INDEX(CDN!G:G,MATCH($H:$H,CDN!$C:$C,0))*(1-$N$2)*(1-$N$3)*(1-$N$4),2)</f>
        <v>21.01</v>
      </c>
    </row>
    <row r="175" spans="1:10" s="114" customFormat="1" ht="15.95" customHeight="1" thickBot="1">
      <c r="A175" s="105" t="s">
        <v>472</v>
      </c>
      <c r="B175" s="106" t="s">
        <v>92</v>
      </c>
      <c r="C175" s="107">
        <f>INDEX(CDN!E:E,MATCH(B:B,CDN!C:C,0))</f>
        <v>2000</v>
      </c>
      <c r="D175" s="108">
        <f>ROUND(INDEX(CDN!G:G,MATCH('CDN Price Index'!B:B,CDN!C:C,0))*(1-$N$2)*(1-$N$3)*(1-$N$4),2)</f>
        <v>404.87</v>
      </c>
      <c r="E175" s="109" t="s">
        <v>90</v>
      </c>
      <c r="F175" s="107">
        <f>INDEX(CDN!E:E,MATCH($E:$E,CDN!$C:$C,0))</f>
        <v>315</v>
      </c>
      <c r="G175" s="108">
        <f>ROUND(INDEX(CDN!G:G,MATCH($E:$E,CDN!$C:$C,0))*(1-$N$2)*(1-$N$3)*(1-$N$4),2)</f>
        <v>62.96</v>
      </c>
      <c r="H175" s="106" t="s">
        <v>91</v>
      </c>
      <c r="I175" s="107">
        <f>INDEX(CDN!E:E,MATCH($H:$H,CDN!$C:$C,0))</f>
        <v>100</v>
      </c>
      <c r="J175" s="110">
        <f>ROUND(INDEX(CDN!G:G,MATCH($H:$H,CDN!$C:$C,0))*(1-$N$2)*(1-$N$3)*(1-$N$4),2)</f>
        <v>26.09</v>
      </c>
    </row>
    <row r="176" spans="1:10" ht="15.95" customHeight="1" thickBot="1"/>
    <row r="177" spans="1:10" ht="15.95" customHeight="1" thickBot="1">
      <c r="A177" s="267" t="s">
        <v>471</v>
      </c>
      <c r="B177" s="290"/>
      <c r="C177" s="290"/>
      <c r="D177" s="290"/>
      <c r="E177" s="290"/>
      <c r="F177" s="290"/>
      <c r="G177" s="290"/>
      <c r="H177" s="290"/>
      <c r="I177" s="290"/>
      <c r="J177" s="291"/>
    </row>
    <row r="178" spans="1:10" ht="15.95" customHeight="1" thickBot="1">
      <c r="A178" s="30"/>
      <c r="B178" s="232" t="s">
        <v>463</v>
      </c>
      <c r="C178" s="233"/>
      <c r="D178" s="234"/>
      <c r="E178" s="232" t="s">
        <v>1259</v>
      </c>
      <c r="F178" s="233"/>
      <c r="G178" s="234"/>
      <c r="H178" s="232" t="s">
        <v>456</v>
      </c>
      <c r="I178" s="233"/>
      <c r="J178" s="234"/>
    </row>
    <row r="179" spans="1:10" s="114" customFormat="1" ht="15.95" customHeight="1" thickBot="1">
      <c r="A179" s="70" t="s">
        <v>454</v>
      </c>
      <c r="B179" s="71" t="s">
        <v>453</v>
      </c>
      <c r="C179" s="72" t="s">
        <v>403</v>
      </c>
      <c r="D179" s="73" t="s">
        <v>404</v>
      </c>
      <c r="E179" s="71" t="s">
        <v>453</v>
      </c>
      <c r="F179" s="74" t="s">
        <v>403</v>
      </c>
      <c r="G179" s="73" t="s">
        <v>404</v>
      </c>
      <c r="H179" s="71" t="s">
        <v>453</v>
      </c>
      <c r="I179" s="74" t="s">
        <v>403</v>
      </c>
      <c r="J179" s="73" t="s">
        <v>404</v>
      </c>
    </row>
    <row r="180" spans="1:10" s="114" customFormat="1" ht="15.95" customHeight="1">
      <c r="A180" s="115" t="s">
        <v>405</v>
      </c>
      <c r="B180" s="116" t="s">
        <v>366</v>
      </c>
      <c r="C180" s="117">
        <f>INDEX(CDN!E:E,MATCH(B:B,CDN!C:C,0))</f>
        <v>4500</v>
      </c>
      <c r="D180" s="118">
        <f>ROUND(INDEX(CDN!G:G,MATCH('CDN Price Index'!B:B,CDN!C:C,0))*(1-$N$2)*(1-$N$3)*(1-$N$4),2)</f>
        <v>559.42999999999995</v>
      </c>
      <c r="E180" s="119" t="s">
        <v>370</v>
      </c>
      <c r="F180" s="117">
        <f>INDEX(CDN!E:E,MATCH($E:$E,CDN!$C:$C,0))</f>
        <v>495</v>
      </c>
      <c r="G180" s="118">
        <f>ROUND(INDEX(CDN!G:G,MATCH($E:$E,CDN!$C:$C,0))*(1-$N$2)*(1-$N$3)*(1-$N$4),2)</f>
        <v>71.290000000000006</v>
      </c>
      <c r="H180" s="116" t="s">
        <v>368</v>
      </c>
      <c r="I180" s="117">
        <f>INDEX(CDN!E:E,MATCH($H:$H,CDN!$C:$C,0))</f>
        <v>100</v>
      </c>
      <c r="J180" s="120">
        <f>ROUND(INDEX(CDN!G:G,MATCH($H:$H,CDN!$C:$C,0))*(1-$N$2)*(1-$N$3)*(1-$N$4),2)</f>
        <v>17.309999999999999</v>
      </c>
    </row>
    <row r="181" spans="1:10" s="114" customFormat="1" ht="15.95" customHeight="1">
      <c r="A181" s="83" t="s">
        <v>468</v>
      </c>
      <c r="B181" s="84" t="s">
        <v>371</v>
      </c>
      <c r="C181" s="89">
        <f>INDEX(CDN!E:E,MATCH(B:B,CDN!C:C,0))</f>
        <v>3500</v>
      </c>
      <c r="D181" s="86">
        <f>ROUND(INDEX(CDN!G:G,MATCH('CDN Price Index'!B:B,CDN!C:C,0))*(1-$N$2)*(1-$N$3)*(1-$N$4),2)</f>
        <v>550.29</v>
      </c>
      <c r="E181" s="87" t="s">
        <v>375</v>
      </c>
      <c r="F181" s="89">
        <f>INDEX(CDN!E:E,MATCH($E:$E,CDN!$C:$C,0))</f>
        <v>390</v>
      </c>
      <c r="G181" s="86">
        <f>ROUND(INDEX(CDN!G:G,MATCH($E:$E,CDN!$C:$C,0))*(1-$N$2)*(1-$N$3)*(1-$N$4),2)</f>
        <v>71.290000000000006</v>
      </c>
      <c r="H181" s="84" t="s">
        <v>373</v>
      </c>
      <c r="I181" s="89">
        <f>INDEX(CDN!E:E,MATCH($H:$H,CDN!$C:$C,0))</f>
        <v>100</v>
      </c>
      <c r="J181" s="90">
        <f>ROUND(INDEX(CDN!G:G,MATCH($H:$H,CDN!$C:$C,0))*(1-$N$2)*(1-$N$3)*(1-$N$4),2)</f>
        <v>20.7</v>
      </c>
    </row>
    <row r="182" spans="1:10" s="114" customFormat="1" ht="15.95" customHeight="1">
      <c r="A182" s="75" t="s">
        <v>467</v>
      </c>
      <c r="B182" s="91" t="s">
        <v>376</v>
      </c>
      <c r="C182" s="81">
        <f>INDEX(CDN!E:E,MATCH(B:B,CDN!C:C,0))</f>
        <v>3000</v>
      </c>
      <c r="D182" s="93">
        <f>ROUND(INDEX(CDN!G:G,MATCH('CDN Price Index'!B:B,CDN!C:C,0))*(1-$N$2)*(1-$N$3)*(1-$N$4),2)</f>
        <v>523.83000000000004</v>
      </c>
      <c r="E182" s="94" t="s">
        <v>380</v>
      </c>
      <c r="F182" s="81">
        <f>INDEX(CDN!E:E,MATCH($E:$E,CDN!$C:$C,0))</f>
        <v>350</v>
      </c>
      <c r="G182" s="93">
        <f>ROUND(INDEX(CDN!G:G,MATCH($E:$E,CDN!$C:$C,0))*(1-$N$2)*(1-$N$3)*(1-$N$4),2)</f>
        <v>71.290000000000006</v>
      </c>
      <c r="H182" s="91" t="s">
        <v>378</v>
      </c>
      <c r="I182" s="81">
        <f>INDEX(CDN!E:E,MATCH($H:$H,CDN!$C:$C,0))</f>
        <v>100</v>
      </c>
      <c r="J182" s="96">
        <f>ROUND(INDEX(CDN!G:G,MATCH($H:$H,CDN!$C:$C,0))*(1-$N$2)*(1-$N$3)*(1-$N$4),2)</f>
        <v>22.8</v>
      </c>
    </row>
    <row r="183" spans="1:10" s="114" customFormat="1" ht="15.95" customHeight="1" thickBot="1">
      <c r="A183" s="97" t="s">
        <v>466</v>
      </c>
      <c r="B183" s="98" t="s">
        <v>381</v>
      </c>
      <c r="C183" s="103">
        <f>INDEX(CDN!E:E,MATCH(B:B,CDN!C:C,0))</f>
        <v>2000</v>
      </c>
      <c r="D183" s="100">
        <f>ROUND(INDEX(CDN!G:G,MATCH('CDN Price Index'!B:B,CDN!C:C,0))*(1-$N$2)*(1-$N$3)*(1-$N$4),2)</f>
        <v>393.59</v>
      </c>
      <c r="E183" s="101" t="s">
        <v>385</v>
      </c>
      <c r="F183" s="103">
        <f>INDEX(CDN!E:E,MATCH($E:$E,CDN!$C:$C,0))</f>
        <v>290</v>
      </c>
      <c r="G183" s="100">
        <f>ROUND(INDEX(CDN!G:G,MATCH($E:$E,CDN!$C:$C,0))*(1-$N$2)*(1-$N$3)*(1-$N$4),2)</f>
        <v>62.96</v>
      </c>
      <c r="H183" s="98" t="s">
        <v>383</v>
      </c>
      <c r="I183" s="103">
        <f>INDEX(CDN!E:E,MATCH($H:$H,CDN!$C:$C,0))</f>
        <v>100</v>
      </c>
      <c r="J183" s="104">
        <f>ROUND(INDEX(CDN!G:G,MATCH($H:$H,CDN!$C:$C,0))*(1-$N$2)*(1-$N$3)*(1-$N$4),2)</f>
        <v>25.27</v>
      </c>
    </row>
    <row r="184" spans="1:10" ht="15.95" customHeight="1" thickBot="1"/>
    <row r="185" spans="1:10" ht="15.95" customHeight="1" thickBot="1">
      <c r="A185" s="254" t="s">
        <v>683</v>
      </c>
      <c r="B185" s="270"/>
      <c r="C185" s="270"/>
      <c r="D185" s="270"/>
      <c r="E185" s="270"/>
      <c r="F185" s="270"/>
      <c r="G185" s="270"/>
      <c r="H185" s="270"/>
      <c r="I185" s="270"/>
      <c r="J185" s="271"/>
    </row>
    <row r="186" spans="1:10" ht="15.95" customHeight="1" thickBot="1">
      <c r="A186" s="30"/>
      <c r="B186" s="232" t="s">
        <v>463</v>
      </c>
      <c r="C186" s="233"/>
      <c r="D186" s="234"/>
      <c r="E186" s="232" t="s">
        <v>1259</v>
      </c>
      <c r="F186" s="233"/>
      <c r="G186" s="234"/>
      <c r="H186" s="232" t="s">
        <v>456</v>
      </c>
      <c r="I186" s="233"/>
      <c r="J186" s="234"/>
    </row>
    <row r="187" spans="1:10" s="114" customFormat="1" ht="15.95" customHeight="1" thickBot="1">
      <c r="A187" s="70" t="s">
        <v>454</v>
      </c>
      <c r="B187" s="71" t="s">
        <v>453</v>
      </c>
      <c r="C187" s="72" t="s">
        <v>403</v>
      </c>
      <c r="D187" s="73" t="s">
        <v>404</v>
      </c>
      <c r="E187" s="71" t="s">
        <v>453</v>
      </c>
      <c r="F187" s="74" t="s">
        <v>403</v>
      </c>
      <c r="G187" s="73" t="s">
        <v>404</v>
      </c>
      <c r="H187" s="71" t="s">
        <v>453</v>
      </c>
      <c r="I187" s="74" t="s">
        <v>403</v>
      </c>
      <c r="J187" s="73" t="s">
        <v>404</v>
      </c>
    </row>
    <row r="188" spans="1:10" s="114" customFormat="1" ht="15.95" customHeight="1">
      <c r="A188" s="115" t="s">
        <v>684</v>
      </c>
      <c r="B188" s="116" t="s">
        <v>657</v>
      </c>
      <c r="C188" s="117">
        <f>INDEX(CDN!E:E,MATCH(B:B,CDN!C:C,0))</f>
        <v>3500</v>
      </c>
      <c r="D188" s="118">
        <f>ROUND(INDEX(CDN!G:G,MATCH('CDN Price Index'!B:B,CDN!C:C,0))*(1-$N$2)*(1-$N$3)*(1-$N$4),2)</f>
        <v>1427.06</v>
      </c>
      <c r="E188" s="119" t="s">
        <v>661</v>
      </c>
      <c r="F188" s="117">
        <f>INDEX(CDN!E:E,MATCH($E:$E,CDN!$C:$C,0))</f>
        <v>386</v>
      </c>
      <c r="G188" s="118">
        <f>ROUND(INDEX(CDN!G:G,MATCH($E:$E,CDN!$C:$C,0))*(1-$N$2)*(1-$N$3)*(1-$N$4),2)</f>
        <v>169.95</v>
      </c>
      <c r="H188" s="116" t="s">
        <v>659</v>
      </c>
      <c r="I188" s="117">
        <f>INDEX(CDN!E:E,MATCH($H:$H,CDN!$C:$C,0))</f>
        <v>100</v>
      </c>
      <c r="J188" s="120">
        <f>ROUND(INDEX(CDN!G:G,MATCH($H:$H,CDN!$C:$C,0))*(1-$N$2)*(1-$N$3)*(1-$N$4),2)</f>
        <v>50.97</v>
      </c>
    </row>
    <row r="189" spans="1:10" s="114" customFormat="1" ht="15.95" customHeight="1" thickBot="1">
      <c r="A189" s="97" t="s">
        <v>433</v>
      </c>
      <c r="B189" s="98" t="s">
        <v>699</v>
      </c>
      <c r="C189" s="103">
        <f>INDEX(CDN!E:E,MATCH(B:B,CDN!C:C,0))</f>
        <v>2000</v>
      </c>
      <c r="D189" s="100">
        <f>ROUND(INDEX(CDN!G:G,MATCH('CDN Price Index'!B:B,CDN!C:C,0))*(1-$N$2)*(1-$N$3)*(1-$N$4),2)</f>
        <v>1000.42</v>
      </c>
      <c r="E189" s="101" t="s">
        <v>701</v>
      </c>
      <c r="F189" s="103">
        <f>INDEX(CDN!E:E,MATCH($E:$E,CDN!$C:$C,0))</f>
        <v>300</v>
      </c>
      <c r="G189" s="100">
        <f>ROUND(INDEX(CDN!G:G,MATCH($E:$E,CDN!$C:$C,0))*(1-$N$2)*(1-$N$3)*(1-$N$4),2)</f>
        <v>169.95</v>
      </c>
      <c r="H189" s="98" t="s">
        <v>700</v>
      </c>
      <c r="I189" s="103">
        <f>INDEX(CDN!E:E,MATCH($H:$H,CDN!$C:$C,0))</f>
        <v>100</v>
      </c>
      <c r="J189" s="104">
        <f>ROUND(INDEX(CDN!G:G,MATCH($H:$H,CDN!$C:$C,0))*(1-$N$2)*(1-$N$3)*(1-$N$4),2)</f>
        <v>62.54</v>
      </c>
    </row>
    <row r="190" spans="1:10" ht="15.95" customHeight="1" thickBot="1">
      <c r="A190" s="281" t="s">
        <v>470</v>
      </c>
      <c r="B190" s="282"/>
      <c r="C190" s="282"/>
      <c r="D190" s="282"/>
      <c r="E190" s="282"/>
      <c r="F190" s="282"/>
      <c r="G190" s="282"/>
      <c r="H190" s="282"/>
      <c r="I190" s="282"/>
      <c r="J190" s="283"/>
    </row>
    <row r="191" spans="1:10" ht="15.95" customHeight="1" thickBot="1">
      <c r="A191" s="30"/>
      <c r="B191" s="232" t="s">
        <v>463</v>
      </c>
      <c r="C191" s="233"/>
      <c r="D191" s="234"/>
      <c r="E191" s="232" t="s">
        <v>1259</v>
      </c>
      <c r="F191" s="233"/>
      <c r="G191" s="234"/>
      <c r="H191" s="232" t="s">
        <v>456</v>
      </c>
      <c r="I191" s="233"/>
      <c r="J191" s="234"/>
    </row>
    <row r="192" spans="1:10" s="114" customFormat="1" ht="15.95" customHeight="1" thickBot="1">
      <c r="A192" s="70" t="s">
        <v>454</v>
      </c>
      <c r="B192" s="71" t="s">
        <v>453</v>
      </c>
      <c r="C192" s="72" t="s">
        <v>403</v>
      </c>
      <c r="D192" s="73" t="s">
        <v>404</v>
      </c>
      <c r="E192" s="71" t="s">
        <v>453</v>
      </c>
      <c r="F192" s="74" t="s">
        <v>403</v>
      </c>
      <c r="G192" s="73" t="s">
        <v>404</v>
      </c>
      <c r="H192" s="71" t="s">
        <v>453</v>
      </c>
      <c r="I192" s="74" t="s">
        <v>403</v>
      </c>
      <c r="J192" s="73" t="s">
        <v>404</v>
      </c>
    </row>
    <row r="193" spans="1:10" s="114" customFormat="1" ht="15.95" customHeight="1">
      <c r="A193" s="83" t="s">
        <v>1040</v>
      </c>
      <c r="B193" s="84" t="s">
        <v>1063</v>
      </c>
      <c r="C193" s="89">
        <f>INDEX(CDN!E:E,MATCH(B:B,CDN!C:C,0))</f>
        <v>5000</v>
      </c>
      <c r="D193" s="86">
        <f>ROUND(INDEX(CDN!G:G,MATCH('CDN Price Index'!B:B,CDN!C:C,0))*(1-$N$2)*(1-$N$3)*(1-$N$4),2)</f>
        <v>511.57</v>
      </c>
      <c r="E193" s="87" t="s">
        <v>1065</v>
      </c>
      <c r="F193" s="89">
        <f>INDEX(CDN!E:E,MATCH($E:$E,CDN!$C:$C,0))</f>
        <v>890</v>
      </c>
      <c r="G193" s="86">
        <f>ROUND(INDEX(CDN!G:G,MATCH($E:$E,CDN!$C:$C,0))*(1-$N$2)*(1-$N$3)*(1-$N$4),2)</f>
        <v>97.9</v>
      </c>
      <c r="H193" s="84" t="s">
        <v>1064</v>
      </c>
      <c r="I193" s="89">
        <f>INDEX(CDN!E:E,MATCH($H:$H,CDN!$C:$C,0))</f>
        <v>100</v>
      </c>
      <c r="J193" s="90">
        <f>ROUND(INDEX(CDN!G:G,MATCH($H:$H,CDN!$C:$C,0))*(1-$N$2)*(1-$N$3)*(1-$N$4),2)</f>
        <v>14.07</v>
      </c>
    </row>
    <row r="194" spans="1:10" s="114" customFormat="1" ht="15.95" customHeight="1">
      <c r="A194" s="75" t="s">
        <v>465</v>
      </c>
      <c r="B194" s="91" t="s">
        <v>88</v>
      </c>
      <c r="C194" s="81">
        <f>INDEX(CDN!E:E,MATCH(B:B,CDN!C:C,0))</f>
        <v>4000</v>
      </c>
      <c r="D194" s="93">
        <f>ROUND(INDEX(CDN!G:G,MATCH('CDN Price Index'!B:B,CDN!C:C,0))*(1-$N$2)*(1-$N$3)*(1-$N$4),2)</f>
        <v>350.14</v>
      </c>
      <c r="E194" s="94" t="s">
        <v>86</v>
      </c>
      <c r="F194" s="81">
        <f>INDEX(CDN!E:E,MATCH($E:$E,CDN!$C:$C,0))</f>
        <v>800</v>
      </c>
      <c r="G194" s="93">
        <f>ROUND(INDEX(CDN!G:G,MATCH($E:$E,CDN!$C:$C,0))*(1-$N$2)*(1-$N$3)*(1-$N$4),2)</f>
        <v>72.72</v>
      </c>
      <c r="H194" s="91" t="s">
        <v>87</v>
      </c>
      <c r="I194" s="81">
        <f>INDEX(CDN!E:E,MATCH($H:$H,CDN!$C:$C,0))</f>
        <v>100</v>
      </c>
      <c r="J194" s="96">
        <f>ROUND(INDEX(CDN!G:G,MATCH($H:$H,CDN!$C:$C,0))*(1-$N$2)*(1-$N$3)*(1-$N$4),2)</f>
        <v>10.94</v>
      </c>
    </row>
    <row r="195" spans="1:10" s="114" customFormat="1" ht="15.95" customHeight="1">
      <c r="A195" s="83" t="s">
        <v>469</v>
      </c>
      <c r="B195" s="84" t="s">
        <v>85</v>
      </c>
      <c r="C195" s="89">
        <f>INDEX(CDN!E:E,MATCH(B:B,CDN!C:C,0))</f>
        <v>3000</v>
      </c>
      <c r="D195" s="86">
        <f>ROUND(INDEX(CDN!G:G,MATCH('CDN Price Index'!B:B,CDN!C:C,0))*(1-$N$2)*(1-$N$3)*(1-$N$4),2)</f>
        <v>332.48</v>
      </c>
      <c r="E195" s="87" t="s">
        <v>83</v>
      </c>
      <c r="F195" s="89">
        <f>INDEX(CDN!E:E,MATCH($E:$E,CDN!$C:$C,0))</f>
        <v>650</v>
      </c>
      <c r="G195" s="86">
        <f>ROUND(INDEX(CDN!G:G,MATCH($E:$E,CDN!$C:$C,0))*(1-$N$2)*(1-$N$3)*(1-$N$4),2)</f>
        <v>72.72</v>
      </c>
      <c r="H195" s="84" t="s">
        <v>84</v>
      </c>
      <c r="I195" s="89">
        <f>INDEX(CDN!E:E,MATCH($H:$H,CDN!$C:$C,0))</f>
        <v>100</v>
      </c>
      <c r="J195" s="90">
        <f>ROUND(INDEX(CDN!G:G,MATCH($H:$H,CDN!$C:$C,0))*(1-$N$2)*(1-$N$3)*(1-$N$4),2)</f>
        <v>13.85</v>
      </c>
    </row>
    <row r="196" spans="1:10" s="114" customFormat="1" ht="15.95" customHeight="1">
      <c r="A196" s="75" t="s">
        <v>649</v>
      </c>
      <c r="B196" s="91" t="s">
        <v>386</v>
      </c>
      <c r="C196" s="81">
        <f>INDEX(CDN!E:E,MATCH(B:B,CDN!C:C,0))</f>
        <v>2000</v>
      </c>
      <c r="D196" s="93">
        <f>ROUND(INDEX(CDN!G:G,MATCH('CDN Price Index'!B:B,CDN!C:C,0))*(1-$N$2)*(1-$N$3)*(1-$N$4),2)</f>
        <v>313.77</v>
      </c>
      <c r="E196" s="94" t="s">
        <v>388</v>
      </c>
      <c r="F196" s="81">
        <f>INDEX(CDN!E:E,MATCH($E:$E,CDN!$C:$C,0))</f>
        <v>505</v>
      </c>
      <c r="G196" s="93">
        <f>ROUND(INDEX(CDN!G:G,MATCH($E:$E,CDN!$C:$C,0))*(1-$N$2)*(1-$N$3)*(1-$N$4),2)</f>
        <v>72.72</v>
      </c>
      <c r="H196" s="91" t="s">
        <v>387</v>
      </c>
      <c r="I196" s="81">
        <f>INDEX(CDN!E:E,MATCH($H:$H,CDN!$C:$C,0))</f>
        <v>100</v>
      </c>
      <c r="J196" s="96">
        <f>ROUND(INDEX(CDN!G:G,MATCH($H:$H,CDN!$C:$C,0))*(1-$N$2)*(1-$N$3)*(1-$N$4),2)</f>
        <v>17.16</v>
      </c>
    </row>
    <row r="197" spans="1:10" s="114" customFormat="1" ht="15.95" customHeight="1">
      <c r="A197" s="83" t="s">
        <v>405</v>
      </c>
      <c r="B197" s="84" t="s">
        <v>389</v>
      </c>
      <c r="C197" s="89">
        <f>INDEX(CDN!E:E,MATCH(B:B,CDN!C:C,0))</f>
        <v>2000</v>
      </c>
      <c r="D197" s="86">
        <f>ROUND(INDEX(CDN!G:G,MATCH('CDN Price Index'!B:B,CDN!C:C,0))*(1-$N$2)*(1-$N$3)*(1-$N$4),2)</f>
        <v>329.77</v>
      </c>
      <c r="E197" s="87" t="s">
        <v>391</v>
      </c>
      <c r="F197" s="89">
        <f>INDEX(CDN!E:E,MATCH($E:$E,CDN!$C:$C,0))</f>
        <v>480</v>
      </c>
      <c r="G197" s="86">
        <f>ROUND(INDEX(CDN!G:G,MATCH($E:$E,CDN!$C:$C,0))*(1-$N$2)*(1-$N$3)*(1-$N$4),2)</f>
        <v>72.72</v>
      </c>
      <c r="H197" s="84" t="s">
        <v>390</v>
      </c>
      <c r="I197" s="89">
        <f>INDEX(CDN!E:E,MATCH($H:$H,CDN!$C:$C,0))</f>
        <v>100</v>
      </c>
      <c r="J197" s="90">
        <f>ROUND(INDEX(CDN!G:G,MATCH($H:$H,CDN!$C:$C,0))*(1-$N$2)*(1-$N$3)*(1-$N$4),2)</f>
        <v>17.79</v>
      </c>
    </row>
    <row r="198" spans="1:10" s="114" customFormat="1" ht="15.95" customHeight="1">
      <c r="A198" s="75" t="s">
        <v>468</v>
      </c>
      <c r="B198" s="91" t="s">
        <v>82</v>
      </c>
      <c r="C198" s="81">
        <f>INDEX(CDN!E:E,MATCH(B:B,CDN!C:C,0))</f>
        <v>1500</v>
      </c>
      <c r="D198" s="93">
        <f>ROUND(INDEX(CDN!G:G,MATCH('CDN Price Index'!B:B,CDN!C:C,0))*(1-$N$2)*(1-$N$3)*(1-$N$4),2)</f>
        <v>237.18</v>
      </c>
      <c r="E198" s="94" t="s">
        <v>80</v>
      </c>
      <c r="F198" s="81">
        <f>INDEX(CDN!E:E,MATCH($E:$E,CDN!$C:$C,0))</f>
        <v>435</v>
      </c>
      <c r="G198" s="93">
        <f>ROUND(INDEX(CDN!G:G,MATCH($E:$E,CDN!$C:$C,0))*(1-$N$2)*(1-$N$3)*(1-$N$4),2)</f>
        <v>72.72</v>
      </c>
      <c r="H198" s="91" t="s">
        <v>81</v>
      </c>
      <c r="I198" s="81">
        <f>INDEX(CDN!E:E,MATCH($H:$H,CDN!$C:$C,0))</f>
        <v>100</v>
      </c>
      <c r="J198" s="96">
        <f>ROUND(INDEX(CDN!G:G,MATCH($H:$H,CDN!$C:$C,0))*(1-$N$2)*(1-$N$3)*(1-$N$4),2)</f>
        <v>19.77</v>
      </c>
    </row>
    <row r="199" spans="1:10" s="114" customFormat="1" ht="15.95" customHeight="1">
      <c r="A199" s="83" t="s">
        <v>467</v>
      </c>
      <c r="B199" s="84" t="s">
        <v>79</v>
      </c>
      <c r="C199" s="89">
        <f>INDEX(CDN!E:E,MATCH(B:B,CDN!C:C,0))</f>
        <v>1200</v>
      </c>
      <c r="D199" s="86">
        <f>ROUND(INDEX(CDN!G:G,MATCH('CDN Price Index'!B:B,CDN!C:C,0))*(1-$N$2)*(1-$N$3)*(1-$N$4),2)</f>
        <v>210.08</v>
      </c>
      <c r="E199" s="87" t="s">
        <v>77</v>
      </c>
      <c r="F199" s="89">
        <f>INDEX(CDN!E:E,MATCH($E:$E,CDN!$C:$C,0))</f>
        <v>385</v>
      </c>
      <c r="G199" s="86">
        <f>ROUND(INDEX(CDN!G:G,MATCH($E:$E,CDN!$C:$C,0))*(1-$N$2)*(1-$N$3)*(1-$N$4),2)</f>
        <v>72.72</v>
      </c>
      <c r="H199" s="84" t="s">
        <v>78</v>
      </c>
      <c r="I199" s="89">
        <f>INDEX(CDN!E:E,MATCH($H:$H,CDN!$C:$C,0))</f>
        <v>100</v>
      </c>
      <c r="J199" s="90">
        <f>ROUND(INDEX(CDN!G:G,MATCH($H:$H,CDN!$C:$C,0))*(1-$N$2)*(1-$N$3)*(1-$N$4),2)</f>
        <v>22.48</v>
      </c>
    </row>
    <row r="200" spans="1:10" s="114" customFormat="1" ht="15.95" customHeight="1">
      <c r="A200" s="75" t="s">
        <v>466</v>
      </c>
      <c r="B200" s="91" t="s">
        <v>76</v>
      </c>
      <c r="C200" s="81">
        <f>INDEX(CDN!E:E,MATCH(B:B,CDN!C:C,0))</f>
        <v>1000</v>
      </c>
      <c r="D200" s="93">
        <f>ROUND(INDEX(CDN!G:G,MATCH('CDN Price Index'!B:B,CDN!C:C,0))*(1-$N$2)*(1-$N$3)*(1-$N$4),2)</f>
        <v>163.21</v>
      </c>
      <c r="E200" s="94" t="s">
        <v>74</v>
      </c>
      <c r="F200" s="81">
        <f>INDEX(CDN!E:E,MATCH($E:$E,CDN!$C:$C,0))</f>
        <v>335</v>
      </c>
      <c r="G200" s="93">
        <f>ROUND(INDEX(CDN!G:G,MATCH($E:$E,CDN!$C:$C,0))*(1-$N$2)*(1-$N$3)*(1-$N$4),2)</f>
        <v>64.22</v>
      </c>
      <c r="H200" s="91" t="s">
        <v>75</v>
      </c>
      <c r="I200" s="81">
        <f>INDEX(CDN!E:E,MATCH($H:$H,CDN!$C:$C,0))</f>
        <v>100</v>
      </c>
      <c r="J200" s="96">
        <f>ROUND(INDEX(CDN!G:G,MATCH($H:$H,CDN!$C:$C,0))*(1-$N$2)*(1-$N$3)*(1-$N$4),2)</f>
        <v>22.01</v>
      </c>
    </row>
    <row r="201" spans="1:10" s="114" customFormat="1" ht="15.95" customHeight="1">
      <c r="A201" s="83" t="s">
        <v>647</v>
      </c>
      <c r="B201" s="84" t="s">
        <v>914</v>
      </c>
      <c r="C201" s="89">
        <f>INDEX(CDN!E:E,MATCH(B:B,CDN!C:C,0))</f>
        <v>2500</v>
      </c>
      <c r="D201" s="86">
        <f>ROUND(INDEX(CDN!G:G,MATCH('CDN Price Index'!B:B,CDN!C:C,0))*(1-$N$2)*(1-$N$3)*(1-$N$4),2)</f>
        <v>406.19</v>
      </c>
      <c r="E201" s="87" t="s">
        <v>918</v>
      </c>
      <c r="F201" s="89">
        <f>INDEX(CDN!E:E,MATCH($E:$E,CDN!$C:$C,0))</f>
        <v>500</v>
      </c>
      <c r="G201" s="86">
        <f>ROUND(INDEX(CDN!G:G,MATCH($E:$E,CDN!$C:$C,0))*(1-$N$2)*(1-$N$3)*(1-$N$4),2)</f>
        <v>89.57</v>
      </c>
      <c r="H201" s="84" t="s">
        <v>916</v>
      </c>
      <c r="I201" s="89">
        <f>INDEX(CDN!E:E,MATCH($H:$H,CDN!$C:$C,0))</f>
        <v>100</v>
      </c>
      <c r="J201" s="90">
        <f>ROUND(INDEX(CDN!G:G,MATCH($H:$H,CDN!$C:$C,0))*(1-$N$2)*(1-$N$3)*(1-$N$4),2)</f>
        <v>20.309999999999999</v>
      </c>
    </row>
    <row r="202" spans="1:10" s="114" customFormat="1" ht="15.95" customHeight="1" thickBot="1">
      <c r="A202" s="105" t="s">
        <v>407</v>
      </c>
      <c r="B202" s="106" t="s">
        <v>1300</v>
      </c>
      <c r="C202" s="107">
        <f>INDEX(CDN!E:E,MATCH(B:B,CDN!C:C,0))</f>
        <v>800</v>
      </c>
      <c r="D202" s="108">
        <f>ROUND(INDEX(CDN!G:G,MATCH('CDN Price Index'!B:B,CDN!C:C,0))*(1-$N$2)*(1-$N$3)*(1-$N$4),2)</f>
        <v>284.73</v>
      </c>
      <c r="E202" s="109" t="s">
        <v>1304</v>
      </c>
      <c r="F202" s="107">
        <f>INDEX(CDN!E:E,MATCH($E:$E,CDN!$C:$C,0))</f>
        <v>150</v>
      </c>
      <c r="G202" s="108">
        <f>ROUND(INDEX(CDN!G:G,MATCH($E:$E,CDN!$C:$C,0))*(1-$N$2)*(1-$N$3)*(1-$N$4),2)</f>
        <v>59.4</v>
      </c>
      <c r="H202" s="106" t="s">
        <v>1302</v>
      </c>
      <c r="I202" s="107">
        <f>INDEX(CDN!E:E,MATCH($H:$H,CDN!$C:$C,0))</f>
        <v>50</v>
      </c>
      <c r="J202" s="110">
        <f>ROUND(INDEX(CDN!G:G,MATCH($H:$H,CDN!$C:$C,0))*(1-$N$2)*(1-$N$3)*(1-$N$4),2)</f>
        <v>22.22</v>
      </c>
    </row>
    <row r="203" spans="1:10" ht="15.95" customHeight="1" thickBot="1"/>
    <row r="204" spans="1:10" ht="15.95" customHeight="1" thickBot="1">
      <c r="A204" s="155" t="s">
        <v>1096</v>
      </c>
      <c r="B204" s="156"/>
      <c r="C204" s="156"/>
      <c r="D204" s="156"/>
      <c r="E204" s="153"/>
      <c r="F204" s="153"/>
      <c r="G204" s="153"/>
      <c r="H204" s="153"/>
      <c r="I204" s="153"/>
      <c r="J204" s="154"/>
    </row>
    <row r="205" spans="1:10" ht="15.95" customHeight="1" thickBot="1">
      <c r="A205" s="30"/>
      <c r="B205" s="232" t="s">
        <v>463</v>
      </c>
      <c r="C205" s="233"/>
      <c r="D205" s="234"/>
      <c r="E205" s="232" t="s">
        <v>1259</v>
      </c>
      <c r="F205" s="233"/>
      <c r="G205" s="234"/>
      <c r="H205" s="232" t="s">
        <v>456</v>
      </c>
      <c r="I205" s="233"/>
      <c r="J205" s="234"/>
    </row>
    <row r="206" spans="1:10" s="114" customFormat="1" ht="15.95" customHeight="1" thickBot="1">
      <c r="A206" s="70" t="s">
        <v>454</v>
      </c>
      <c r="B206" s="71" t="s">
        <v>453</v>
      </c>
      <c r="C206" s="72" t="s">
        <v>403</v>
      </c>
      <c r="D206" s="73" t="s">
        <v>404</v>
      </c>
      <c r="E206" s="71" t="s">
        <v>453</v>
      </c>
      <c r="F206" s="74" t="s">
        <v>403</v>
      </c>
      <c r="G206" s="73" t="s">
        <v>404</v>
      </c>
      <c r="H206" s="71" t="s">
        <v>453</v>
      </c>
      <c r="I206" s="74" t="s">
        <v>403</v>
      </c>
      <c r="J206" s="73" t="s">
        <v>404</v>
      </c>
    </row>
    <row r="207" spans="1:10" s="114" customFormat="1" ht="15.95" customHeight="1">
      <c r="A207" s="75" t="s">
        <v>1040</v>
      </c>
      <c r="B207" s="91" t="s">
        <v>1072</v>
      </c>
      <c r="C207" s="81">
        <f>INDEX(CDN!E:E,MATCH(B:B,CDN!C:C,0))</f>
        <v>5000</v>
      </c>
      <c r="D207" s="93">
        <f>ROUND(INDEX(CDN!G:G,MATCH('CDN Price Index'!B:B,CDN!C:C,0))*(1-$N$2)*(1-$N$3)*(1-$N$4),2)</f>
        <v>553.11</v>
      </c>
      <c r="E207" s="91" t="s">
        <v>1074</v>
      </c>
      <c r="F207" s="81">
        <f>INDEX(CDN!E:E,MATCH($E:$E,CDN!$C:$C,0))</f>
        <v>890</v>
      </c>
      <c r="G207" s="93">
        <f>ROUND(INDEX(CDN!G:G,MATCH($E:$E,CDN!$C:$C,0))*(1-$N$2)*(1-$N$3)*(1-$N$4),2)</f>
        <v>105.85</v>
      </c>
      <c r="H207" s="91" t="s">
        <v>1073</v>
      </c>
      <c r="I207" s="81">
        <f>INDEX(CDN!E:E,MATCH($H:$H,CDN!$C:$C,0))</f>
        <v>100</v>
      </c>
      <c r="J207" s="96">
        <f>ROUND(INDEX(CDN!G:G,MATCH($H:$H,CDN!$C:$C,0))*(1-$N$2)*(1-$N$3)*(1-$N$4),2)</f>
        <v>15.21</v>
      </c>
    </row>
    <row r="208" spans="1:10" s="114" customFormat="1" ht="15.95" customHeight="1">
      <c r="A208" s="83" t="s">
        <v>469</v>
      </c>
      <c r="B208" s="84" t="s">
        <v>1075</v>
      </c>
      <c r="C208" s="89">
        <f>INDEX(CDN!E:E,MATCH(B:B,CDN!C:C,0))</f>
        <v>3000</v>
      </c>
      <c r="D208" s="86">
        <f>ROUND(INDEX(CDN!G:G,MATCH('CDN Price Index'!B:B,CDN!C:C,0))*(1-$N$2)*(1-$N$3)*(1-$N$4),2)</f>
        <v>436.32</v>
      </c>
      <c r="E208" s="87" t="s">
        <v>1077</v>
      </c>
      <c r="F208" s="89">
        <f>INDEX(CDN!E:E,MATCH($E:$E,CDN!$C:$C,0))</f>
        <v>650</v>
      </c>
      <c r="G208" s="86">
        <f>ROUND(INDEX(CDN!G:G,MATCH($E:$E,CDN!$C:$C,0))*(1-$N$2)*(1-$N$3)*(1-$N$4),2)</f>
        <v>105.85</v>
      </c>
      <c r="H208" s="84" t="s">
        <v>1076</v>
      </c>
      <c r="I208" s="89">
        <f>INDEX(CDN!E:E,MATCH($H:$H,CDN!$C:$C,0))</f>
        <v>100</v>
      </c>
      <c r="J208" s="90">
        <f>ROUND(INDEX(CDN!G:G,MATCH($H:$H,CDN!$C:$C,0))*(1-$N$2)*(1-$N$3)*(1-$N$4),2)</f>
        <v>20</v>
      </c>
    </row>
    <row r="209" spans="1:10" s="114" customFormat="1" ht="15.95" customHeight="1" thickBot="1">
      <c r="A209" s="105" t="s">
        <v>468</v>
      </c>
      <c r="B209" s="106" t="s">
        <v>1078</v>
      </c>
      <c r="C209" s="107">
        <f>INDEX(CDN!E:E,MATCH(B:B,CDN!C:C,0))</f>
        <v>1500</v>
      </c>
      <c r="D209" s="108">
        <f>ROUND(INDEX(CDN!G:G,MATCH('CDN Price Index'!B:B,CDN!C:C,0))*(1-$N$2)*(1-$N$3)*(1-$N$4),2)</f>
        <v>340.7</v>
      </c>
      <c r="E209" s="109" t="s">
        <v>1080</v>
      </c>
      <c r="F209" s="107">
        <f>INDEX(CDN!E:E,MATCH($E:$E,CDN!$C:$C,0))</f>
        <v>435</v>
      </c>
      <c r="G209" s="108">
        <f>ROUND(INDEX(CDN!G:G,MATCH($E:$E,CDN!$C:$C,0))*(1-$N$2)*(1-$N$3)*(1-$N$4),2)</f>
        <v>108.64</v>
      </c>
      <c r="H209" s="106" t="s">
        <v>1079</v>
      </c>
      <c r="I209" s="107">
        <f>INDEX(CDN!E:E,MATCH($H:$H,CDN!$C:$C,0))</f>
        <v>100</v>
      </c>
      <c r="J209" s="110">
        <f>ROUND(INDEX(CDN!G:G,MATCH($H:$H,CDN!$C:$C,0))*(1-$N$2)*(1-$N$3)*(1-$N$4),2)</f>
        <v>31.22</v>
      </c>
    </row>
    <row r="210" spans="1:10" ht="15.95" customHeight="1" thickBot="1"/>
    <row r="211" spans="1:10" ht="15" customHeight="1" thickBot="1">
      <c r="A211" s="254" t="s">
        <v>676</v>
      </c>
      <c r="B211" s="270"/>
      <c r="C211" s="270"/>
      <c r="D211" s="270"/>
      <c r="E211" s="270"/>
      <c r="F211" s="270"/>
      <c r="G211" s="270"/>
      <c r="H211" s="270"/>
      <c r="I211" s="270"/>
      <c r="J211" s="271"/>
    </row>
    <row r="212" spans="1:10" ht="15.95" customHeight="1" thickBot="1">
      <c r="A212" s="30"/>
      <c r="B212" s="232" t="s">
        <v>463</v>
      </c>
      <c r="C212" s="233"/>
      <c r="D212" s="234"/>
      <c r="E212" s="232" t="s">
        <v>1259</v>
      </c>
      <c r="F212" s="233"/>
      <c r="G212" s="234"/>
      <c r="H212" s="232" t="s">
        <v>456</v>
      </c>
      <c r="I212" s="233"/>
      <c r="J212" s="234"/>
    </row>
    <row r="213" spans="1:10" s="114" customFormat="1" ht="15.95" customHeight="1" thickBot="1">
      <c r="A213" s="70" t="s">
        <v>454</v>
      </c>
      <c r="B213" s="71" t="s">
        <v>453</v>
      </c>
      <c r="C213" s="72" t="s">
        <v>403</v>
      </c>
      <c r="D213" s="73" t="s">
        <v>404</v>
      </c>
      <c r="E213" s="71" t="s">
        <v>453</v>
      </c>
      <c r="F213" s="74" t="s">
        <v>403</v>
      </c>
      <c r="G213" s="73" t="s">
        <v>404</v>
      </c>
      <c r="H213" s="71" t="s">
        <v>453</v>
      </c>
      <c r="I213" s="74" t="s">
        <v>403</v>
      </c>
      <c r="J213" s="73" t="s">
        <v>404</v>
      </c>
    </row>
    <row r="214" spans="1:10" s="114" customFormat="1" ht="15.95" customHeight="1">
      <c r="A214" s="115" t="s">
        <v>465</v>
      </c>
      <c r="B214" s="116" t="s">
        <v>73</v>
      </c>
      <c r="C214" s="117">
        <f>INDEX(CDN!E:E,MATCH(B:B,CDN!C:C,0))</f>
        <v>4000</v>
      </c>
      <c r="D214" s="118">
        <f>ROUND(INDEX(CDN!G:G,MATCH('CDN Price Index'!B:B,CDN!C:C,0))*(1-$N$2)*(1-$N$3)*(1-$N$4),2)</f>
        <v>1023.65</v>
      </c>
      <c r="E214" s="119" t="s">
        <v>71</v>
      </c>
      <c r="F214" s="117">
        <f>INDEX(CDN!E:E,MATCH($E:$E,CDN!$C:$C,0))</f>
        <v>635</v>
      </c>
      <c r="G214" s="118">
        <f>ROUND(INDEX(CDN!G:G,MATCH($E:$E,CDN!$C:$C,0))*(1-$N$2)*(1-$N$3)*(1-$N$4),2)</f>
        <v>169.95</v>
      </c>
      <c r="H214" s="116" t="s">
        <v>72</v>
      </c>
      <c r="I214" s="117">
        <f>INDEX(CDN!E:E,MATCH($H:$H,CDN!$C:$C,0))</f>
        <v>100</v>
      </c>
      <c r="J214" s="120">
        <f>ROUND(INDEX(CDN!G:G,MATCH($H:$H,CDN!$C:$C,0))*(1-$N$2)*(1-$N$3)*(1-$N$4),2)</f>
        <v>28.78</v>
      </c>
    </row>
    <row r="215" spans="1:10" s="114" customFormat="1" ht="15.95" customHeight="1">
      <c r="A215" s="83" t="s">
        <v>469</v>
      </c>
      <c r="B215" s="84" t="s">
        <v>608</v>
      </c>
      <c r="C215" s="89">
        <f>INDEX(CDN!E:E,MATCH(B:B,CDN!C:C,0))</f>
        <v>3000</v>
      </c>
      <c r="D215" s="86">
        <f>ROUND(INDEX(CDN!G:G,MATCH('CDN Price Index'!B:B,CDN!C:C,0))*(1-$N$2)*(1-$N$3)*(1-$N$4),2)</f>
        <v>1083.8599999999999</v>
      </c>
      <c r="E215" s="87" t="s">
        <v>610</v>
      </c>
      <c r="F215" s="89">
        <f>INDEX(CDN!E:E,MATCH($E:$E,CDN!$C:$C,0))</f>
        <v>425</v>
      </c>
      <c r="G215" s="86">
        <f>ROUND(INDEX(CDN!G:G,MATCH($E:$E,CDN!$C:$C,0))*(1-$N$2)*(1-$N$3)*(1-$N$4),2)</f>
        <v>169.95</v>
      </c>
      <c r="H215" s="84" t="s">
        <v>609</v>
      </c>
      <c r="I215" s="89">
        <f>INDEX(CDN!E:E,MATCH($H:$H,CDN!$C:$C,0))</f>
        <v>100</v>
      </c>
      <c r="J215" s="90">
        <f>ROUND(INDEX(CDN!G:G,MATCH($H:$H,CDN!$C:$C,0))*(1-$N$2)*(1-$N$3)*(1-$N$4),2)</f>
        <v>45.16</v>
      </c>
    </row>
    <row r="216" spans="1:10" s="114" customFormat="1" ht="15.95" customHeight="1" thickBot="1">
      <c r="A216" s="105" t="s">
        <v>489</v>
      </c>
      <c r="B216" s="106" t="s">
        <v>662</v>
      </c>
      <c r="C216" s="107">
        <f>INDEX(CDN!E:E,MATCH(B:B,CDN!C:C,0))</f>
        <v>1000</v>
      </c>
      <c r="D216" s="108">
        <f>ROUND(INDEX(CDN!G:G,MATCH('CDN Price Index'!B:B,CDN!C:C,0))*(1-$N$2)*(1-$N$3)*(1-$N$4),2)</f>
        <v>894.35</v>
      </c>
      <c r="E216" s="109" t="s">
        <v>664</v>
      </c>
      <c r="F216" s="107">
        <f>INDEX(CDN!E:E,MATCH($E:$E,CDN!$C:$C,0))</f>
        <v>168</v>
      </c>
      <c r="G216" s="108">
        <f>ROUND(INDEX(CDN!G:G,MATCH($E:$E,CDN!$C:$C,0))*(1-$N$2)*(1-$N$3)*(1-$N$4),2)</f>
        <v>161.86000000000001</v>
      </c>
      <c r="H216" s="106" t="s">
        <v>663</v>
      </c>
      <c r="I216" s="107">
        <f>INDEX(CDN!E:E,MATCH($H:$H,CDN!$C:$C,0))</f>
        <v>40</v>
      </c>
      <c r="J216" s="110">
        <f>ROUND(INDEX(CDN!G:G,MATCH($H:$H,CDN!$C:$C,0))*(1-$N$2)*(1-$N$3)*(1-$N$4),2)</f>
        <v>44.72</v>
      </c>
    </row>
    <row r="217" spans="1:10" ht="15.95" customHeight="1" thickBot="1">
      <c r="A217" s="264" t="s">
        <v>718</v>
      </c>
      <c r="B217" s="265"/>
      <c r="C217" s="265"/>
      <c r="D217" s="265"/>
      <c r="E217" s="265"/>
      <c r="F217" s="265"/>
      <c r="G217" s="265"/>
      <c r="H217" s="265"/>
      <c r="I217" s="265"/>
      <c r="J217" s="266"/>
    </row>
    <row r="218" spans="1:10" ht="15.95" customHeight="1" thickBot="1">
      <c r="A218" s="30"/>
      <c r="B218" s="232" t="s">
        <v>463</v>
      </c>
      <c r="C218" s="233"/>
      <c r="D218" s="234"/>
      <c r="E218" s="232" t="s">
        <v>1259</v>
      </c>
      <c r="F218" s="233"/>
      <c r="G218" s="234"/>
      <c r="H218" s="232" t="s">
        <v>456</v>
      </c>
      <c r="I218" s="233"/>
      <c r="J218" s="234"/>
    </row>
    <row r="219" spans="1:10" s="114" customFormat="1" ht="15.95" customHeight="1" thickBot="1">
      <c r="A219" s="70" t="s">
        <v>454</v>
      </c>
      <c r="B219" s="71" t="s">
        <v>453</v>
      </c>
      <c r="C219" s="72" t="s">
        <v>403</v>
      </c>
      <c r="D219" s="73" t="s">
        <v>404</v>
      </c>
      <c r="E219" s="71" t="s">
        <v>453</v>
      </c>
      <c r="F219" s="74" t="s">
        <v>403</v>
      </c>
      <c r="G219" s="73" t="s">
        <v>404</v>
      </c>
      <c r="H219" s="71" t="s">
        <v>453</v>
      </c>
      <c r="I219" s="74" t="s">
        <v>403</v>
      </c>
      <c r="J219" s="73" t="s">
        <v>404</v>
      </c>
    </row>
    <row r="220" spans="1:10" s="114" customFormat="1" ht="15.95" customHeight="1" thickBot="1">
      <c r="A220" s="105" t="s">
        <v>487</v>
      </c>
      <c r="B220" s="106" t="s">
        <v>616</v>
      </c>
      <c r="C220" s="160">
        <f>INDEX(CDN!E:E,MATCH(B:B,CDN!C:C,0))</f>
        <v>2300</v>
      </c>
      <c r="D220" s="161">
        <f>ROUND(INDEX(CDN!G:G,MATCH('CDN Price Index'!B:B,CDN!C:C,0))*(1-$N$2)*(1-$N$3)*(1-$N$4),2)</f>
        <v>411.39</v>
      </c>
      <c r="E220" s="106" t="s">
        <v>621</v>
      </c>
      <c r="F220" s="107">
        <f>INDEX(CDN!E:E,MATCH($E:$E,CDN!$C:$C,0))</f>
        <v>320</v>
      </c>
      <c r="G220" s="161">
        <f>ROUND(INDEX(CDN!G:G,MATCH($E:$E,CDN!$C:$C,0))*(1-$N$2)*(1-$N$3)*(1-$N$4),2)</f>
        <v>62.96</v>
      </c>
      <c r="H220" s="106" t="s">
        <v>619</v>
      </c>
      <c r="I220" s="107">
        <f>INDEX(CDN!E:E,MATCH($H:$H,CDN!$C:$C,0))</f>
        <v>50</v>
      </c>
      <c r="J220" s="162">
        <f>ROUND(INDEX(CDN!G:G,MATCH($H:$H,CDN!$C:$C,0))*(1-$N$2)*(1-$N$3)*(1-$N$4),2)</f>
        <v>12.25</v>
      </c>
    </row>
    <row r="221" spans="1:10" ht="15.95" customHeight="1" thickBot="1"/>
    <row r="222" spans="1:10" ht="15.95" customHeight="1" thickBot="1">
      <c r="A222" s="264" t="s">
        <v>717</v>
      </c>
      <c r="B222" s="265"/>
      <c r="C222" s="265"/>
      <c r="D222" s="265"/>
      <c r="E222" s="265"/>
      <c r="F222" s="265"/>
      <c r="G222" s="265"/>
      <c r="H222" s="265"/>
      <c r="I222" s="265"/>
      <c r="J222" s="266"/>
    </row>
    <row r="223" spans="1:10" ht="15.95" customHeight="1" thickBot="1">
      <c r="A223" s="30"/>
      <c r="B223" s="232" t="s">
        <v>463</v>
      </c>
      <c r="C223" s="233"/>
      <c r="D223" s="234"/>
      <c r="E223" s="232" t="s">
        <v>1259</v>
      </c>
      <c r="F223" s="233"/>
      <c r="G223" s="234"/>
      <c r="H223" s="250" t="s">
        <v>456</v>
      </c>
      <c r="I223" s="233"/>
      <c r="J223" s="234"/>
    </row>
    <row r="224" spans="1:10" s="114" customFormat="1" ht="15.95" customHeight="1" thickBot="1">
      <c r="A224" s="70" t="s">
        <v>454</v>
      </c>
      <c r="B224" s="71" t="s">
        <v>453</v>
      </c>
      <c r="C224" s="72" t="s">
        <v>403</v>
      </c>
      <c r="D224" s="73" t="s">
        <v>404</v>
      </c>
      <c r="E224" s="71" t="s">
        <v>453</v>
      </c>
      <c r="F224" s="74" t="s">
        <v>403</v>
      </c>
      <c r="G224" s="73" t="s">
        <v>404</v>
      </c>
      <c r="H224" s="71" t="s">
        <v>453</v>
      </c>
      <c r="I224" s="74" t="s">
        <v>403</v>
      </c>
      <c r="J224" s="73" t="s">
        <v>404</v>
      </c>
    </row>
    <row r="225" spans="1:10" s="114" customFormat="1" ht="15.95" customHeight="1" thickBot="1">
      <c r="A225" s="105" t="s">
        <v>485</v>
      </c>
      <c r="B225" s="106" t="s">
        <v>627</v>
      </c>
      <c r="C225" s="160">
        <f>INDEX(CDN!E:E,MATCH(B:B,CDN!C:C,0))</f>
        <v>800</v>
      </c>
      <c r="D225" s="161">
        <f>ROUND(INDEX(CDN!G:G,MATCH('CDN Price Index'!B:B,CDN!C:C,0))*(1-$N$2)*(1-$N$3)*(1-$N$4),2)</f>
        <v>325.11</v>
      </c>
      <c r="E225" s="106" t="s">
        <v>631</v>
      </c>
      <c r="F225" s="107">
        <f>INDEX(CDN!E:E,MATCH($E:$E,CDN!$C:$C,0))</f>
        <v>200</v>
      </c>
      <c r="G225" s="161">
        <f>ROUND(INDEX(CDN!G:G,MATCH($E:$E,CDN!$C:$C,0))*(1-$N$2)*(1-$N$3)*(1-$N$4),2)</f>
        <v>91.01</v>
      </c>
      <c r="H225" s="106" t="s">
        <v>629</v>
      </c>
      <c r="I225" s="107">
        <f>INDEX(CDN!E:E,MATCH($H:$H,CDN!$C:$C,0))</f>
        <v>50</v>
      </c>
      <c r="J225" s="162">
        <f>ROUND(INDEX(CDN!G:G,MATCH($H:$H,CDN!$C:$C,0))*(1-$N$2)*(1-$N$3)*(1-$N$4),2)</f>
        <v>27.33</v>
      </c>
    </row>
    <row r="226" spans="1:10" ht="15.95" customHeight="1" thickBot="1"/>
    <row r="227" spans="1:10" ht="15.95" customHeight="1" thickBot="1">
      <c r="A227" s="241" t="s">
        <v>464</v>
      </c>
      <c r="B227" s="242"/>
      <c r="C227" s="242"/>
      <c r="D227" s="242"/>
      <c r="E227" s="242"/>
      <c r="F227" s="242"/>
      <c r="G227" s="242"/>
      <c r="H227" s="242"/>
      <c r="I227" s="242"/>
      <c r="J227" s="243"/>
    </row>
    <row r="228" spans="1:10" ht="15.95" customHeight="1" thickBot="1">
      <c r="A228" s="30"/>
      <c r="B228" s="232" t="s">
        <v>463</v>
      </c>
      <c r="C228" s="233"/>
      <c r="D228" s="234"/>
      <c r="E228" s="232" t="s">
        <v>1259</v>
      </c>
      <c r="F228" s="233"/>
      <c r="G228" s="234"/>
      <c r="H228" s="232" t="s">
        <v>456</v>
      </c>
      <c r="I228" s="233"/>
      <c r="J228" s="234"/>
    </row>
    <row r="229" spans="1:10" s="114" customFormat="1" ht="15.95" customHeight="1" thickBot="1">
      <c r="A229" s="70" t="s">
        <v>454</v>
      </c>
      <c r="B229" s="71" t="s">
        <v>453</v>
      </c>
      <c r="C229" s="72" t="s">
        <v>403</v>
      </c>
      <c r="D229" s="73" t="s">
        <v>404</v>
      </c>
      <c r="E229" s="71" t="s">
        <v>453</v>
      </c>
      <c r="F229" s="74" t="s">
        <v>403</v>
      </c>
      <c r="G229" s="73" t="s">
        <v>404</v>
      </c>
      <c r="H229" s="71" t="s">
        <v>453</v>
      </c>
      <c r="I229" s="74" t="s">
        <v>403</v>
      </c>
      <c r="J229" s="73" t="s">
        <v>404</v>
      </c>
    </row>
    <row r="230" spans="1:10" s="114" customFormat="1" ht="15.95" customHeight="1">
      <c r="A230" s="75" t="s">
        <v>462</v>
      </c>
      <c r="B230" s="91" t="s">
        <v>504</v>
      </c>
      <c r="C230" s="81">
        <f>INDEX(CDN!E:E,MATCH(B:B,CDN!C:C,0))</f>
        <v>500</v>
      </c>
      <c r="D230" s="118">
        <f>ROUND(INDEX(CDN!G:G,MATCH('CDN Price Index'!B:B,CDN!C:C,0))*(1-$N$2)*(1-$N$3)*(1-$N$4),2)</f>
        <v>1195.0899999999999</v>
      </c>
      <c r="E230" s="94" t="s">
        <v>69</v>
      </c>
      <c r="F230" s="81">
        <f>INDEX(CDN!E:E,MATCH($E:$E,CDN!$C:$C,0))</f>
        <v>100</v>
      </c>
      <c r="G230" s="118">
        <f>ROUND(INDEX(CDN!G:G,MATCH($E:$E,CDN!$C:$C,0))*(1-$N$2)*(1-$N$3)*(1-$N$4),2)</f>
        <v>245.07</v>
      </c>
      <c r="H230" s="94" t="s">
        <v>68</v>
      </c>
      <c r="I230" s="81">
        <f>INDEX(CDN!E:E,MATCH($H:$H,CDN!$C:$C,0))</f>
        <v>18</v>
      </c>
      <c r="J230" s="96">
        <f>ROUND(INDEX(CDN!G:G,MATCH($H:$H,CDN!$C:$C,0))*(1-$N$2)*(1-$N$3)*(1-$N$4),2)</f>
        <v>50.3</v>
      </c>
    </row>
    <row r="231" spans="1:10" s="114" customFormat="1" ht="15.95" customHeight="1">
      <c r="A231" s="83" t="s">
        <v>461</v>
      </c>
      <c r="B231" s="84" t="s">
        <v>506</v>
      </c>
      <c r="C231" s="89">
        <f>INDEX(CDN!E:E,MATCH(B:B,CDN!C:C,0))</f>
        <v>500</v>
      </c>
      <c r="D231" s="86">
        <f>ROUND(INDEX(CDN!G:G,MATCH('CDN Price Index'!B:B,CDN!C:C,0))*(1-$N$2)*(1-$N$3)*(1-$N$4),2)</f>
        <v>1328.21</v>
      </c>
      <c r="E231" s="87" t="s">
        <v>66</v>
      </c>
      <c r="F231" s="89">
        <f>INDEX(CDN!E:E,MATCH($E:$E,CDN!$C:$C,0))</f>
        <v>100</v>
      </c>
      <c r="G231" s="86">
        <f>ROUND(INDEX(CDN!G:G,MATCH($E:$E,CDN!$C:$C,0))*(1-$N$2)*(1-$N$3)*(1-$N$4),2)</f>
        <v>272.60000000000002</v>
      </c>
      <c r="H231" s="87" t="s">
        <v>65</v>
      </c>
      <c r="I231" s="89">
        <f>INDEX(CDN!E:E,MATCH($H:$H,CDN!$C:$C,0))</f>
        <v>18</v>
      </c>
      <c r="J231" s="90">
        <f>ROUND(INDEX(CDN!G:G,MATCH($H:$H,CDN!$C:$C,0))*(1-$N$2)*(1-$N$3)*(1-$N$4),2)</f>
        <v>53.9</v>
      </c>
    </row>
    <row r="232" spans="1:10" s="114" customFormat="1" ht="15.95" customHeight="1">
      <c r="A232" s="75" t="s">
        <v>460</v>
      </c>
      <c r="B232" s="91" t="s">
        <v>508</v>
      </c>
      <c r="C232" s="81">
        <f>INDEX(CDN!E:E,MATCH(B:B,CDN!C:C,0))</f>
        <v>500</v>
      </c>
      <c r="D232" s="93">
        <f>ROUND(INDEX(CDN!G:G,MATCH('CDN Price Index'!B:B,CDN!C:C,0))*(1-$N$2)*(1-$N$3)*(1-$N$4),2)</f>
        <v>1658.41</v>
      </c>
      <c r="E232" s="94" t="s">
        <v>392</v>
      </c>
      <c r="F232" s="81">
        <f>INDEX(CDN!E:E,MATCH($E:$E,CDN!$C:$C,0))</f>
        <v>100</v>
      </c>
      <c r="G232" s="93">
        <f>ROUND(INDEX(CDN!G:G,MATCH($E:$E,CDN!$C:$C,0))*(1-$N$2)*(1-$N$3)*(1-$N$4),2)</f>
        <v>335.32</v>
      </c>
      <c r="H232" s="94" t="s">
        <v>393</v>
      </c>
      <c r="I232" s="81">
        <f>INDEX(CDN!E:E,MATCH($H:$H,CDN!$C:$C,0))</f>
        <v>18</v>
      </c>
      <c r="J232" s="96">
        <f>ROUND(INDEX(CDN!G:G,MATCH($H:$H,CDN!$C:$C,0))*(1-$N$2)*(1-$N$3)*(1-$N$4),2)</f>
        <v>66.290000000000006</v>
      </c>
    </row>
    <row r="233" spans="1:10" s="114" customFormat="1" ht="15.95" customHeight="1" thickBot="1">
      <c r="A233" s="97" t="s">
        <v>459</v>
      </c>
      <c r="B233" s="98"/>
      <c r="C233" s="103"/>
      <c r="D233" s="100"/>
      <c r="E233" s="101"/>
      <c r="F233" s="103"/>
      <c r="G233" s="100"/>
      <c r="H233" s="101" t="s">
        <v>63</v>
      </c>
      <c r="I233" s="103">
        <f>INDEX(CDN!E:E,MATCH($H:$H,CDN!$C:$C,0))</f>
        <v>1</v>
      </c>
      <c r="J233" s="104">
        <f>ROUND(INDEX(CDN!G:G,MATCH($H:$H,CDN!$C:$C,0))*(1-$N$2)*(1-$N$3)*(1-$N$4),2)</f>
        <v>14.07</v>
      </c>
    </row>
    <row r="234" spans="1:10" ht="15.95" customHeight="1" thickBot="1"/>
    <row r="235" spans="1:10" s="114" customFormat="1" ht="15.95" customHeight="1" thickBot="1">
      <c r="A235" s="244" t="s">
        <v>1391</v>
      </c>
      <c r="B235" s="245"/>
      <c r="C235" s="245"/>
      <c r="D235" s="245"/>
      <c r="E235" s="245"/>
      <c r="F235" s="245"/>
      <c r="G235" s="245"/>
      <c r="H235" s="245"/>
      <c r="I235" s="245"/>
      <c r="J235" s="246"/>
    </row>
    <row r="236" spans="1:10" ht="15.95" customHeight="1" thickBot="1">
      <c r="A236" s="30"/>
      <c r="B236" s="232" t="s">
        <v>463</v>
      </c>
      <c r="C236" s="233"/>
      <c r="D236" s="234"/>
      <c r="E236" s="232" t="s">
        <v>1259</v>
      </c>
      <c r="F236" s="233"/>
      <c r="G236" s="234"/>
      <c r="H236" s="232" t="s">
        <v>456</v>
      </c>
      <c r="I236" s="233"/>
      <c r="J236" s="234"/>
    </row>
    <row r="237" spans="1:10" ht="15.95" customHeight="1" thickBot="1">
      <c r="A237" s="70" t="s">
        <v>454</v>
      </c>
      <c r="B237" s="71" t="s">
        <v>453</v>
      </c>
      <c r="C237" s="72" t="s">
        <v>403</v>
      </c>
      <c r="D237" s="73" t="s">
        <v>404</v>
      </c>
      <c r="E237" s="71" t="s">
        <v>453</v>
      </c>
      <c r="F237" s="74" t="s">
        <v>403</v>
      </c>
      <c r="G237" s="73" t="s">
        <v>404</v>
      </c>
      <c r="H237" s="71" t="s">
        <v>453</v>
      </c>
      <c r="I237" s="74" t="s">
        <v>403</v>
      </c>
      <c r="J237" s="73" t="s">
        <v>404</v>
      </c>
    </row>
    <row r="238" spans="1:10" ht="15.95" customHeight="1">
      <c r="A238" s="75" t="s">
        <v>469</v>
      </c>
      <c r="B238" s="91" t="s">
        <v>1332</v>
      </c>
      <c r="C238" s="81">
        <f>INDEX(CDN!E:E,MATCH(B:B,CDN!C:C,0))</f>
        <v>2000</v>
      </c>
      <c r="D238" s="118">
        <f>ROUND(INDEX(CDN!G:G,MATCH('CDN Price Index'!B:B,CDN!C:C,0))*(1-$N$2)*(1-$N$3)*(1-$N$4),2)</f>
        <v>627.37</v>
      </c>
      <c r="E238" s="94"/>
      <c r="F238" s="81"/>
      <c r="G238" s="118"/>
      <c r="H238" s="91" t="s">
        <v>1334</v>
      </c>
      <c r="I238" s="81">
        <f>INDEX(CDN!E:E,MATCH($H:$H,CDN!$C:$C,0))</f>
        <v>50</v>
      </c>
      <c r="J238" s="96">
        <f>ROUND(INDEX(CDN!G:G,MATCH($H:$H,CDN!$C:$C,0))*(1-$N$2)*(1-$N$3)*(1-$N$4),2)</f>
        <v>19.61</v>
      </c>
    </row>
    <row r="239" spans="1:10" ht="15.95" customHeight="1" thickBot="1">
      <c r="A239" s="97" t="s">
        <v>433</v>
      </c>
      <c r="B239" s="98" t="s">
        <v>1338</v>
      </c>
      <c r="C239" s="103">
        <f>INDEX(CDN!E:E,MATCH(B:B,CDN!C:C,0))</f>
        <v>1000</v>
      </c>
      <c r="D239" s="100">
        <f>ROUND(INDEX(CDN!G:G,MATCH('CDN Price Index'!B:B,CDN!C:C,0))*(1-$N$2)*(1-$N$3)*(1-$N$4),2)</f>
        <v>544.47</v>
      </c>
      <c r="E239" s="101"/>
      <c r="F239" s="103"/>
      <c r="G239" s="100"/>
      <c r="H239" s="101" t="s">
        <v>1340</v>
      </c>
      <c r="I239" s="103">
        <f>INDEX(CDN!E:E,MATCH($H:$H,CDN!$C:$C,0))</f>
        <v>50</v>
      </c>
      <c r="J239" s="104">
        <f>ROUND(INDEX(CDN!G:G,MATCH($H:$H,CDN!$C:$C,0))*(1-$N$2)*(1-$N$3)*(1-$N$4),2)</f>
        <v>34.03</v>
      </c>
    </row>
    <row r="240" spans="1:10" ht="15.95" customHeight="1" thickBot="1"/>
    <row r="241" spans="1:10" ht="15.95" customHeight="1" thickBot="1">
      <c r="A241" s="247" t="s">
        <v>1390</v>
      </c>
      <c r="B241" s="248"/>
      <c r="C241" s="248"/>
      <c r="D241" s="248"/>
      <c r="E241" s="248"/>
      <c r="F241" s="248"/>
      <c r="G241" s="248"/>
      <c r="H241" s="248"/>
      <c r="I241" s="248"/>
      <c r="J241" s="249"/>
    </row>
    <row r="242" spans="1:10" ht="15.95" customHeight="1" thickBot="1">
      <c r="A242" s="30"/>
      <c r="B242" s="232" t="s">
        <v>463</v>
      </c>
      <c r="C242" s="233"/>
      <c r="D242" s="234"/>
      <c r="E242" s="232" t="s">
        <v>1259</v>
      </c>
      <c r="F242" s="233"/>
      <c r="G242" s="234"/>
      <c r="H242" s="250" t="s">
        <v>456</v>
      </c>
      <c r="I242" s="233"/>
      <c r="J242" s="234"/>
    </row>
    <row r="243" spans="1:10" ht="15.95" customHeight="1" thickBot="1">
      <c r="A243" s="70" t="s">
        <v>454</v>
      </c>
      <c r="B243" s="71" t="s">
        <v>453</v>
      </c>
      <c r="C243" s="72"/>
      <c r="D243" s="73" t="s">
        <v>404</v>
      </c>
      <c r="E243" s="71" t="s">
        <v>453</v>
      </c>
      <c r="F243" s="74" t="s">
        <v>403</v>
      </c>
      <c r="G243" s="73" t="s">
        <v>404</v>
      </c>
      <c r="H243" s="71" t="s">
        <v>453</v>
      </c>
      <c r="I243" s="74" t="s">
        <v>403</v>
      </c>
      <c r="J243" s="73" t="s">
        <v>404</v>
      </c>
    </row>
    <row r="244" spans="1:10" ht="15.95" customHeight="1">
      <c r="A244" s="75" t="s">
        <v>1388</v>
      </c>
      <c r="B244" s="91" t="s">
        <v>1345</v>
      </c>
      <c r="C244" s="81">
        <f>INDEX(CDN!E:E,MATCH(B:B,CDN!C:C,0))</f>
        <v>1000</v>
      </c>
      <c r="D244" s="118">
        <f>ROUND(INDEX(CDN!G:G,MATCH('CDN Price Index'!B:B,CDN!C:C,0))*(1-$N$2)*(1-$N$3)*(1-$N$4),2)</f>
        <v>948.38</v>
      </c>
      <c r="E244" s="94"/>
      <c r="F244" s="81"/>
      <c r="G244" s="118"/>
      <c r="H244" s="91" t="s">
        <v>1347</v>
      </c>
      <c r="I244" s="81">
        <f>INDEX(CDN!E:E,MATCH($H:$H,CDN!$C:$C,0))</f>
        <v>50</v>
      </c>
      <c r="J244" s="96">
        <f>ROUND(INDEX(CDN!G:G,MATCH($H:$H,CDN!$C:$C,0))*(1-$N$2)*(1-$N$3)*(1-$N$4),2)</f>
        <v>59.38</v>
      </c>
    </row>
    <row r="245" spans="1:10" ht="15.95" customHeight="1" thickBot="1">
      <c r="A245" s="97" t="s">
        <v>1389</v>
      </c>
      <c r="B245" s="98" t="s">
        <v>1349</v>
      </c>
      <c r="C245" s="103">
        <f>INDEX(CDN!E:E,MATCH(B:B,CDN!C:C,0))</f>
        <v>500</v>
      </c>
      <c r="D245" s="100">
        <f>ROUND(INDEX(CDN!G:G,MATCH('CDN Price Index'!B:B,CDN!C:C,0))*(1-$N$2)*(1-$N$3)*(1-$N$4),2)</f>
        <v>728.04</v>
      </c>
      <c r="E245" s="101"/>
      <c r="F245" s="103"/>
      <c r="G245" s="100"/>
      <c r="H245" s="98" t="s">
        <v>1351</v>
      </c>
      <c r="I245" s="103">
        <f>INDEX(CDN!E:E,MATCH($H:$H,CDN!$C:$C,0))</f>
        <v>50</v>
      </c>
      <c r="J245" s="104">
        <f>ROUND(INDEX(CDN!G:G,MATCH($H:$H,CDN!$C:$C,0))*(1-$N$2)*(1-$N$3)*(1-$N$4),2)</f>
        <v>91.25</v>
      </c>
    </row>
    <row r="246" spans="1:10" ht="15.95" customHeight="1" thickBot="1"/>
    <row r="247" spans="1:10" ht="15.95" customHeight="1" thickBot="1">
      <c r="A247" s="238" t="s">
        <v>458</v>
      </c>
      <c r="B247" s="239"/>
      <c r="C247" s="239"/>
      <c r="D247" s="239"/>
      <c r="E247" s="239"/>
      <c r="F247" s="239"/>
      <c r="G247" s="239"/>
      <c r="H247" s="239"/>
      <c r="I247" s="239"/>
      <c r="J247" s="240"/>
    </row>
    <row r="248" spans="1:10" ht="15.95" customHeight="1" thickBot="1">
      <c r="A248" s="33" t="s">
        <v>457</v>
      </c>
      <c r="B248" s="232" t="s">
        <v>456</v>
      </c>
      <c r="C248" s="233"/>
      <c r="D248" s="234"/>
      <c r="E248" s="232" t="s">
        <v>455</v>
      </c>
      <c r="F248" s="233"/>
      <c r="G248" s="234"/>
      <c r="H248" s="29"/>
      <c r="I248" s="29"/>
      <c r="J248" s="28"/>
    </row>
    <row r="249" spans="1:10" ht="15.95" customHeight="1" thickBot="1">
      <c r="A249" s="70" t="s">
        <v>454</v>
      </c>
      <c r="B249" s="71" t="s">
        <v>453</v>
      </c>
      <c r="C249" s="125" t="s">
        <v>403</v>
      </c>
      <c r="D249" s="126" t="s">
        <v>404</v>
      </c>
      <c r="E249" s="71" t="s">
        <v>453</v>
      </c>
      <c r="F249" s="127" t="s">
        <v>403</v>
      </c>
      <c r="G249" s="128" t="s">
        <v>404</v>
      </c>
      <c r="H249" s="114"/>
      <c r="I249" s="114"/>
      <c r="J249" s="129"/>
    </row>
    <row r="250" spans="1:10" ht="15.95" customHeight="1">
      <c r="A250" s="115" t="s">
        <v>452</v>
      </c>
      <c r="B250" s="116" t="s">
        <v>60</v>
      </c>
      <c r="C250" s="117">
        <f>INDEX(CDN!E:E,MATCH(B:B,CDN!C:C,0))</f>
        <v>25</v>
      </c>
      <c r="D250" s="118">
        <f>ROUND(INDEX(CDN!G:G,MATCH('CDN Price Index'!B:B,CDN!C:C,0))*(1-$N$2)*(1-$N$3)*(1-$N$4),2)</f>
        <v>30.56</v>
      </c>
      <c r="E250" s="119" t="s">
        <v>58</v>
      </c>
      <c r="F250" s="117">
        <f>INDEX(CDN!E:E,MATCH($E:$E,CDN!$C:$C,0))</f>
        <v>2</v>
      </c>
      <c r="G250" s="120">
        <f>ROUND(INDEX(CDN!G:G,MATCH($E:$E,CDN!$C:$C,0))*(1-$N$2)*(1-$N$3)*(1-$N$4),2)</f>
        <v>3.13</v>
      </c>
      <c r="H250" s="114"/>
      <c r="I250" s="114"/>
      <c r="J250" s="129"/>
    </row>
    <row r="251" spans="1:10" ht="15.95" customHeight="1">
      <c r="A251" s="83" t="s">
        <v>451</v>
      </c>
      <c r="B251" s="84" t="s">
        <v>56</v>
      </c>
      <c r="C251" s="89">
        <f>INDEX(CDN!E:E,MATCH(B:B,CDN!C:C,0))</f>
        <v>25</v>
      </c>
      <c r="D251" s="86">
        <f>ROUND(INDEX(CDN!G:G,MATCH('CDN Price Index'!B:B,CDN!C:C,0))*(1-$N$2)*(1-$N$3)*(1-$N$4),2)</f>
        <v>74.069999999999993</v>
      </c>
      <c r="E251" s="87" t="s">
        <v>54</v>
      </c>
      <c r="F251" s="89">
        <f>INDEX(CDN!E:E,MATCH($E:$E,CDN!$C:$C,0))</f>
        <v>2</v>
      </c>
      <c r="G251" s="90">
        <f>ROUND(INDEX(CDN!G:G,MATCH($E:$E,CDN!$C:$C,0))*(1-$N$2)*(1-$N$3)*(1-$N$4),2)</f>
        <v>6.31</v>
      </c>
      <c r="H251" s="114"/>
      <c r="I251" s="114"/>
      <c r="J251" s="129"/>
    </row>
    <row r="252" spans="1:10" ht="15.95" customHeight="1">
      <c r="A252" s="75" t="s">
        <v>450</v>
      </c>
      <c r="B252" s="91" t="s">
        <v>52</v>
      </c>
      <c r="C252" s="81">
        <f>INDEX(CDN!E:E,MATCH(B:B,CDN!C:C,0))</f>
        <v>25</v>
      </c>
      <c r="D252" s="93">
        <f>ROUND(INDEX(CDN!G:G,MATCH('CDN Price Index'!B:B,CDN!C:C,0))*(1-$N$2)*(1-$N$3)*(1-$N$4),2)</f>
        <v>87.02</v>
      </c>
      <c r="E252" s="94" t="s">
        <v>50</v>
      </c>
      <c r="F252" s="81">
        <f>INDEX(CDN!E:E,MATCH($E:$E,CDN!$C:$C,0))</f>
        <v>2</v>
      </c>
      <c r="G252" s="96">
        <f>ROUND(INDEX(CDN!G:G,MATCH($E:$E,CDN!$C:$C,0))*(1-$N$2)*(1-$N$3)*(1-$N$4),2)</f>
        <v>7.87</v>
      </c>
      <c r="H252" s="114"/>
      <c r="I252" s="114"/>
      <c r="J252" s="129"/>
    </row>
    <row r="253" spans="1:10" ht="15.95" customHeight="1">
      <c r="A253" s="83" t="s">
        <v>704</v>
      </c>
      <c r="B253" s="84"/>
      <c r="C253" s="89"/>
      <c r="D253" s="86"/>
      <c r="E253" s="87" t="s">
        <v>705</v>
      </c>
      <c r="F253" s="89">
        <f>INDEX(CDN!E:E,MATCH($E:$E,CDN!$C:$C,0))</f>
        <v>2</v>
      </c>
      <c r="G253" s="90">
        <f>ROUND(INDEX(CDN!G:G,MATCH($E:$E,CDN!$C:$C,0))*(1-$N$2)*(1-$N$3)*(1-$N$4),2)</f>
        <v>13.4</v>
      </c>
      <c r="H253" s="114"/>
      <c r="I253" s="114"/>
      <c r="J253" s="129"/>
    </row>
    <row r="254" spans="1:10" ht="15.95" customHeight="1">
      <c r="A254" s="75" t="s">
        <v>449</v>
      </c>
      <c r="B254" s="91" t="s">
        <v>48</v>
      </c>
      <c r="C254" s="81">
        <f>INDEX(CDN!E:E,MATCH(B:B,CDN!C:C,0))</f>
        <v>25</v>
      </c>
      <c r="D254" s="93">
        <f>ROUND(INDEX(CDN!G:G,MATCH('CDN Price Index'!B:B,CDN!C:C,0))*(1-$N$2)*(1-$N$3)*(1-$N$4),2)</f>
        <v>30.56</v>
      </c>
      <c r="E254" s="94" t="s">
        <v>46</v>
      </c>
      <c r="F254" s="81">
        <f>INDEX(CDN!E:E,MATCH($E:$E,CDN!$C:$C,0))</f>
        <v>2</v>
      </c>
      <c r="G254" s="96">
        <f>ROUND(INDEX(CDN!G:G,MATCH($E:$E,CDN!$C:$C,0))*(1-$N$2)*(1-$N$3)*(1-$N$4),2)</f>
        <v>3.13</v>
      </c>
      <c r="H254" s="114"/>
      <c r="I254" s="114"/>
      <c r="J254" s="129"/>
    </row>
    <row r="255" spans="1:10" ht="15.95" customHeight="1">
      <c r="A255" s="83" t="s">
        <v>448</v>
      </c>
      <c r="B255" s="84" t="s">
        <v>44</v>
      </c>
      <c r="C255" s="89">
        <f>INDEX(CDN!E:E,MATCH(B:B,CDN!C:C,0))</f>
        <v>25</v>
      </c>
      <c r="D255" s="86">
        <f>ROUND(INDEX(CDN!G:G,MATCH('CDN Price Index'!B:B,CDN!C:C,0))*(1-$N$2)*(1-$N$3)*(1-$N$4),2)</f>
        <v>74.069999999999993</v>
      </c>
      <c r="E255" s="87" t="s">
        <v>42</v>
      </c>
      <c r="F255" s="89">
        <f>INDEX(CDN!E:E,MATCH($E:$E,CDN!$C:$C,0))</f>
        <v>2</v>
      </c>
      <c r="G255" s="90">
        <f>ROUND(INDEX(CDN!G:G,MATCH($E:$E,CDN!$C:$C,0))*(1-$N$2)*(1-$N$3)*(1-$N$4),2)</f>
        <v>6.31</v>
      </c>
      <c r="H255" s="114"/>
      <c r="I255" s="114"/>
      <c r="J255" s="129"/>
    </row>
    <row r="256" spans="1:10" ht="15.95" customHeight="1">
      <c r="A256" s="75" t="s">
        <v>447</v>
      </c>
      <c r="B256" s="91" t="s">
        <v>40</v>
      </c>
      <c r="C256" s="81">
        <f>INDEX(CDN!E:E,MATCH(B:B,CDN!C:C,0))</f>
        <v>25</v>
      </c>
      <c r="D256" s="93">
        <f>ROUND(INDEX(CDN!G:G,MATCH('CDN Price Index'!B:B,CDN!C:C,0))*(1-$N$2)*(1-$N$3)*(1-$N$4),2)</f>
        <v>87.02</v>
      </c>
      <c r="E256" s="94" t="s">
        <v>38</v>
      </c>
      <c r="F256" s="81">
        <f>INDEX(CDN!E:E,MATCH($E:$E,CDN!$C:$C,0))</f>
        <v>2</v>
      </c>
      <c r="G256" s="96">
        <f>ROUND(INDEX(CDN!G:G,MATCH($E:$E,CDN!$C:$C,0))*(1-$N$2)*(1-$N$3)*(1-$N$4),2)</f>
        <v>7.87</v>
      </c>
      <c r="H256" s="114"/>
      <c r="I256" s="114"/>
      <c r="J256" s="129"/>
    </row>
    <row r="257" spans="1:10" ht="15.95" customHeight="1">
      <c r="A257" s="83" t="s">
        <v>706</v>
      </c>
      <c r="B257" s="84"/>
      <c r="C257" s="89"/>
      <c r="D257" s="86"/>
      <c r="E257" s="87" t="s">
        <v>707</v>
      </c>
      <c r="F257" s="89">
        <f>INDEX(CDN!E:E,MATCH($E:$E,CDN!$C:$C,0))</f>
        <v>2</v>
      </c>
      <c r="G257" s="90">
        <f>ROUND(INDEX(CDN!G:G,MATCH($E:$E,CDN!$C:$C,0))*(1-$N$2)*(1-$N$3)*(1-$N$4),2)</f>
        <v>13.4</v>
      </c>
      <c r="H257" s="114"/>
      <c r="I257" s="114"/>
      <c r="J257" s="129"/>
    </row>
    <row r="258" spans="1:10" ht="15.95" customHeight="1">
      <c r="A258" s="75" t="s">
        <v>446</v>
      </c>
      <c r="B258" s="91" t="s">
        <v>395</v>
      </c>
      <c r="C258" s="81">
        <f>INDEX(CDN!E:E,MATCH(B:B,CDN!C:C,0))</f>
        <v>25</v>
      </c>
      <c r="D258" s="93">
        <f>ROUND(INDEX(CDN!G:G,MATCH('CDN Price Index'!B:B,CDN!C:C,0))*(1-$N$2)*(1-$N$3)*(1-$N$4),2)</f>
        <v>30.56</v>
      </c>
      <c r="E258" s="94" t="s">
        <v>397</v>
      </c>
      <c r="F258" s="81">
        <f>INDEX(CDN!E:E,MATCH($E:$E,CDN!$C:$C,0))</f>
        <v>2</v>
      </c>
      <c r="G258" s="96">
        <f>ROUND(INDEX(CDN!G:G,MATCH($E:$E,CDN!$C:$C,0))*(1-$N$2)*(1-$N$3)*(1-$N$4),2)</f>
        <v>3.13</v>
      </c>
      <c r="H258" s="114"/>
      <c r="I258" s="114"/>
      <c r="J258" s="129"/>
    </row>
    <row r="259" spans="1:10" ht="15.95" customHeight="1">
      <c r="A259" s="83" t="s">
        <v>445</v>
      </c>
      <c r="B259" s="84" t="s">
        <v>399</v>
      </c>
      <c r="C259" s="89">
        <f>INDEX(CDN!E:E,MATCH(B:B,CDN!C:C,0))</f>
        <v>25</v>
      </c>
      <c r="D259" s="86">
        <f>ROUND(INDEX(CDN!G:G,MATCH('CDN Price Index'!B:B,CDN!C:C,0))*(1-$N$2)*(1-$N$3)*(1-$N$4),2)</f>
        <v>74.069999999999993</v>
      </c>
      <c r="E259" s="87" t="s">
        <v>401</v>
      </c>
      <c r="F259" s="89">
        <f>INDEX(CDN!E:E,MATCH($E:$E,CDN!$C:$C,0))</f>
        <v>2</v>
      </c>
      <c r="G259" s="90">
        <f>ROUND(INDEX(CDN!G:G,MATCH($E:$E,CDN!$C:$C,0))*(1-$N$2)*(1-$N$3)*(1-$N$4),2)</f>
        <v>6.31</v>
      </c>
      <c r="H259" s="114"/>
      <c r="I259" s="114"/>
      <c r="J259" s="129"/>
    </row>
    <row r="260" spans="1:10" ht="15.95" customHeight="1">
      <c r="A260" s="75" t="s">
        <v>444</v>
      </c>
      <c r="B260" s="91" t="s">
        <v>36</v>
      </c>
      <c r="C260" s="81">
        <f>INDEX(CDN!E:E,MATCH(B:B,CDN!C:C,0))</f>
        <v>25</v>
      </c>
      <c r="D260" s="93">
        <f>ROUND(INDEX(CDN!G:G,MATCH('CDN Price Index'!B:B,CDN!C:C,0))*(1-$N$2)*(1-$N$3)*(1-$N$4),2)</f>
        <v>30.56</v>
      </c>
      <c r="E260" s="94" t="s">
        <v>34</v>
      </c>
      <c r="F260" s="81">
        <f>INDEX(CDN!E:E,MATCH($E:$E,CDN!$C:$C,0))</f>
        <v>2</v>
      </c>
      <c r="G260" s="96">
        <f>ROUND(INDEX(CDN!G:G,MATCH($E:$E,CDN!$C:$C,0))*(1-$N$2)*(1-$N$3)*(1-$N$4),2)</f>
        <v>3.13</v>
      </c>
      <c r="H260" s="114"/>
      <c r="I260" s="114"/>
      <c r="J260" s="129"/>
    </row>
    <row r="261" spans="1:10" ht="15.95" customHeight="1">
      <c r="A261" s="83" t="s">
        <v>443</v>
      </c>
      <c r="B261" s="84" t="s">
        <v>32</v>
      </c>
      <c r="C261" s="89">
        <f>INDEX(CDN!E:E,MATCH(B:B,CDN!C:C,0))</f>
        <v>25</v>
      </c>
      <c r="D261" s="86">
        <f>ROUND(INDEX(CDN!G:G,MATCH('CDN Price Index'!B:B,CDN!C:C,0))*(1-$N$2)*(1-$N$3)*(1-$N$4),2)</f>
        <v>74.069999999999993</v>
      </c>
      <c r="E261" s="87" t="s">
        <v>30</v>
      </c>
      <c r="F261" s="89">
        <f>INDEX(CDN!E:E,MATCH($E:$E,CDN!$C:$C,0))</f>
        <v>2</v>
      </c>
      <c r="G261" s="90">
        <f>ROUND(INDEX(CDN!G:G,MATCH($E:$E,CDN!$C:$C,0))*(1-$N$2)*(1-$N$3)*(1-$N$4),2)</f>
        <v>6.31</v>
      </c>
      <c r="H261" s="114"/>
      <c r="I261" s="114"/>
      <c r="J261" s="129"/>
    </row>
    <row r="262" spans="1:10" ht="15.95" customHeight="1">
      <c r="A262" s="75" t="s">
        <v>442</v>
      </c>
      <c r="B262" s="91" t="s">
        <v>28</v>
      </c>
      <c r="C262" s="81">
        <f>INDEX(CDN!E:E,MATCH(B:B,CDN!C:C,0))</f>
        <v>25</v>
      </c>
      <c r="D262" s="93">
        <f>ROUND(INDEX(CDN!G:G,MATCH('CDN Price Index'!B:B,CDN!C:C,0))*(1-$N$2)*(1-$N$3)*(1-$N$4),2)</f>
        <v>87.02</v>
      </c>
      <c r="E262" s="94" t="s">
        <v>26</v>
      </c>
      <c r="F262" s="81">
        <f>INDEX(CDN!E:E,MATCH($E:$E,CDN!$C:$C,0))</f>
        <v>2</v>
      </c>
      <c r="G262" s="96">
        <f>ROUND(INDEX(CDN!G:G,MATCH($E:$E,CDN!$C:$C,0))*(1-$N$2)*(1-$N$3)*(1-$N$4),2)</f>
        <v>7.87</v>
      </c>
      <c r="H262" s="114"/>
      <c r="I262" s="114"/>
      <c r="J262" s="129"/>
    </row>
    <row r="263" spans="1:10" ht="15.95" customHeight="1">
      <c r="A263" s="83" t="s">
        <v>708</v>
      </c>
      <c r="B263" s="84"/>
      <c r="C263" s="89"/>
      <c r="D263" s="86"/>
      <c r="E263" s="87" t="s">
        <v>709</v>
      </c>
      <c r="F263" s="89">
        <f>INDEX(CDN!E:E,MATCH($E:$E,CDN!$C:$C,0))</f>
        <v>2</v>
      </c>
      <c r="G263" s="90">
        <f>ROUND(INDEX(CDN!G:G,MATCH($E:$E,CDN!$C:$C,0))*(1-$N$2)*(1-$N$3)*(1-$N$4),2)</f>
        <v>13.4</v>
      </c>
      <c r="H263" s="114"/>
      <c r="I263" s="114"/>
      <c r="J263" s="129"/>
    </row>
    <row r="264" spans="1:10" ht="15.95" customHeight="1">
      <c r="A264" s="75" t="s">
        <v>441</v>
      </c>
      <c r="B264" s="91" t="s">
        <v>24</v>
      </c>
      <c r="C264" s="81">
        <f>INDEX(CDN!E:E,MATCH(B:B,CDN!C:C,0))</f>
        <v>25</v>
      </c>
      <c r="D264" s="93">
        <f>ROUND(INDEX(CDN!G:G,MATCH('CDN Price Index'!B:B,CDN!C:C,0))*(1-$N$2)*(1-$N$3)*(1-$N$4),2)</f>
        <v>30.56</v>
      </c>
      <c r="E264" s="94" t="s">
        <v>22</v>
      </c>
      <c r="F264" s="81">
        <f>INDEX(CDN!E:E,MATCH($E:$E,CDN!$C:$C,0))</f>
        <v>2</v>
      </c>
      <c r="G264" s="96">
        <f>ROUND(INDEX(CDN!G:G,MATCH($E:$E,CDN!$C:$C,0))*(1-$N$2)*(1-$N$3)*(1-$N$4),2)</f>
        <v>3.13</v>
      </c>
      <c r="H264" s="114"/>
      <c r="I264" s="114"/>
      <c r="J264" s="129"/>
    </row>
    <row r="265" spans="1:10" ht="15.95" customHeight="1">
      <c r="A265" s="83" t="s">
        <v>440</v>
      </c>
      <c r="B265" s="84" t="s">
        <v>20</v>
      </c>
      <c r="C265" s="89">
        <f>INDEX(CDN!E:E,MATCH(B:B,CDN!C:C,0))</f>
        <v>25</v>
      </c>
      <c r="D265" s="86">
        <f>ROUND(INDEX(CDN!G:G,MATCH('CDN Price Index'!B:B,CDN!C:C,0))*(1-$N$2)*(1-$N$3)*(1-$N$4),2)</f>
        <v>74.069999999999993</v>
      </c>
      <c r="E265" s="87" t="s">
        <v>18</v>
      </c>
      <c r="F265" s="89">
        <f>INDEX(CDN!E:E,MATCH($E:$E,CDN!$C:$C,0))</f>
        <v>2</v>
      </c>
      <c r="G265" s="90">
        <f>ROUND(INDEX(CDN!G:G,MATCH($E:$E,CDN!$C:$C,0))*(1-$N$2)*(1-$N$3)*(1-$N$4),2)</f>
        <v>6.31</v>
      </c>
      <c r="H265" s="114"/>
      <c r="I265" s="114"/>
      <c r="J265" s="129"/>
    </row>
    <row r="266" spans="1:10" ht="15.95" customHeight="1">
      <c r="A266" s="75" t="s">
        <v>439</v>
      </c>
      <c r="B266" s="91" t="s">
        <v>16</v>
      </c>
      <c r="C266" s="81">
        <f>INDEX(CDN!E:E,MATCH(B:B,CDN!C:C,0))</f>
        <v>25</v>
      </c>
      <c r="D266" s="93">
        <f>ROUND(INDEX(CDN!G:G,MATCH('CDN Price Index'!B:B,CDN!C:C,0))*(1-$N$2)*(1-$N$3)*(1-$N$4),2)</f>
        <v>87.02</v>
      </c>
      <c r="E266" s="94" t="s">
        <v>14</v>
      </c>
      <c r="F266" s="81">
        <f>INDEX(CDN!E:E,MATCH($E:$E,CDN!$C:$C,0))</f>
        <v>2</v>
      </c>
      <c r="G266" s="96">
        <f>ROUND(INDEX(CDN!G:G,MATCH($E:$E,CDN!$C:$C,0))*(1-$N$2)*(1-$N$3)*(1-$N$4),2)</f>
        <v>7.87</v>
      </c>
      <c r="H266" s="114"/>
      <c r="I266" s="114"/>
      <c r="J266" s="129"/>
    </row>
    <row r="267" spans="1:10" ht="15.95" customHeight="1">
      <c r="A267" s="83" t="s">
        <v>710</v>
      </c>
      <c r="B267" s="84"/>
      <c r="C267" s="89"/>
      <c r="D267" s="86"/>
      <c r="E267" s="87" t="s">
        <v>711</v>
      </c>
      <c r="F267" s="89">
        <f>INDEX(CDN!E:E,MATCH($E:$E,CDN!$C:$C,0))</f>
        <v>2</v>
      </c>
      <c r="G267" s="90">
        <f>ROUND(INDEX(CDN!G:G,MATCH($E:$E,CDN!$C:$C,0))*(1-$N$2)*(1-$N$3)*(1-$N$4),2)</f>
        <v>13.4</v>
      </c>
      <c r="H267" s="114"/>
      <c r="I267" s="114"/>
      <c r="J267" s="129"/>
    </row>
    <row r="268" spans="1:10" ht="15.95" customHeight="1">
      <c r="A268" s="75" t="s">
        <v>438</v>
      </c>
      <c r="B268" s="91" t="s">
        <v>12</v>
      </c>
      <c r="C268" s="81">
        <f>INDEX(CDN!E:E,MATCH(B:B,CDN!C:C,0))</f>
        <v>25</v>
      </c>
      <c r="D268" s="93">
        <f>ROUND(INDEX(CDN!G:G,MATCH('CDN Price Index'!B:B,CDN!C:C,0))*(1-$N$2)*(1-$N$3)*(1-$N$4),2)</f>
        <v>30.56</v>
      </c>
      <c r="E268" s="94" t="s">
        <v>10</v>
      </c>
      <c r="F268" s="81">
        <f>INDEX(CDN!E:E,MATCH($E:$E,CDN!$C:$C,0))</f>
        <v>2</v>
      </c>
      <c r="G268" s="96">
        <f>ROUND(INDEX(CDN!G:G,MATCH($E:$E,CDN!$C:$C,0))*(1-$N$2)*(1-$N$3)*(1-$N$4),2)</f>
        <v>3.13</v>
      </c>
      <c r="H268" s="114"/>
      <c r="I268" s="114"/>
      <c r="J268" s="129"/>
    </row>
    <row r="269" spans="1:10" ht="15.95" customHeight="1">
      <c r="A269" s="83" t="s">
        <v>437</v>
      </c>
      <c r="B269" s="84" t="s">
        <v>8</v>
      </c>
      <c r="C269" s="89">
        <f>INDEX(CDN!E:E,MATCH(B:B,CDN!C:C,0))</f>
        <v>25</v>
      </c>
      <c r="D269" s="86">
        <f>ROUND(INDEX(CDN!G:G,MATCH('CDN Price Index'!B:B,CDN!C:C,0))*(1-$N$2)*(1-$N$3)*(1-$N$4),2)</f>
        <v>74.069999999999993</v>
      </c>
      <c r="E269" s="87" t="s">
        <v>6</v>
      </c>
      <c r="F269" s="89">
        <f>INDEX(CDN!E:E,MATCH($E:$E,CDN!$C:$C,0))</f>
        <v>2</v>
      </c>
      <c r="G269" s="90">
        <f>ROUND(INDEX(CDN!G:G,MATCH($E:$E,CDN!$C:$C,0))*(1-$N$2)*(1-$N$3)*(1-$N$4),2)</f>
        <v>6.31</v>
      </c>
      <c r="H269" s="114"/>
      <c r="I269" s="114"/>
      <c r="J269" s="129"/>
    </row>
    <row r="270" spans="1:10" ht="15.95" customHeight="1">
      <c r="A270" s="75" t="s">
        <v>436</v>
      </c>
      <c r="B270" s="91" t="s">
        <v>4</v>
      </c>
      <c r="C270" s="81">
        <f>INDEX(CDN!E:E,MATCH(B:B,CDN!C:C,0))</f>
        <v>25</v>
      </c>
      <c r="D270" s="93">
        <f>ROUND(INDEX(CDN!G:G,MATCH('CDN Price Index'!B:B,CDN!C:C,0))*(1-$N$2)*(1-$N$3)*(1-$N$4),2)</f>
        <v>87.02</v>
      </c>
      <c r="E270" s="94" t="s">
        <v>2</v>
      </c>
      <c r="F270" s="81">
        <f>INDEX(CDN!E:E,MATCH($E:$E,CDN!$C:$C,0))</f>
        <v>2</v>
      </c>
      <c r="G270" s="96">
        <f>ROUND(INDEX(CDN!G:G,MATCH($E:$E,CDN!$C:$C,0))*(1-$N$2)*(1-$N$3)*(1-$N$4),2)</f>
        <v>7.87</v>
      </c>
      <c r="H270" s="114"/>
      <c r="I270" s="114"/>
      <c r="J270" s="129"/>
    </row>
    <row r="271" spans="1:10" ht="15.95" customHeight="1">
      <c r="A271" s="83"/>
      <c r="B271" s="84"/>
      <c r="C271" s="89"/>
      <c r="D271" s="86"/>
      <c r="E271" s="87"/>
      <c r="F271" s="89"/>
      <c r="G271" s="90"/>
      <c r="H271" s="114"/>
      <c r="I271" s="114"/>
      <c r="J271" s="129"/>
    </row>
    <row r="272" spans="1:10" ht="15.95" customHeight="1">
      <c r="A272" s="75" t="s">
        <v>692</v>
      </c>
      <c r="B272" s="91" t="s">
        <v>691</v>
      </c>
      <c r="C272" s="81">
        <f>INDEX(CDN!E:E,MATCH(B:B,CDN!C:C,0))</f>
        <v>1</v>
      </c>
      <c r="D272" s="93">
        <f>ROUND(INDEX(CDN!G:G,MATCH('CDN Price Index'!B:B,CDN!C:C,0))*(1-$N$2)*(1-$N$3)*(1-$N$4),2)</f>
        <v>14.38</v>
      </c>
      <c r="E272" s="94"/>
      <c r="F272" s="81"/>
      <c r="G272" s="96"/>
      <c r="H272" s="114"/>
      <c r="I272" s="114"/>
      <c r="J272" s="129"/>
    </row>
    <row r="273" spans="1:10" ht="15.95" customHeight="1">
      <c r="A273" s="83" t="s">
        <v>1386</v>
      </c>
      <c r="B273" s="84" t="s">
        <v>1032</v>
      </c>
      <c r="C273" s="89">
        <f>INDEX(CDN!E:E,MATCH(B:B,CDN!C:C,0))</f>
        <v>1</v>
      </c>
      <c r="D273" s="86">
        <f>ROUND(INDEX(CDN!G:G,MATCH('CDN Price Index'!B:B,CDN!C:C,0))*(1-$N$2)*(1-$N$3)*(1-$N$4),2)</f>
        <v>21.6</v>
      </c>
      <c r="E273" s="87"/>
      <c r="F273" s="89"/>
      <c r="G273" s="90"/>
      <c r="H273" s="114"/>
      <c r="I273" s="114"/>
      <c r="J273" s="129"/>
    </row>
    <row r="274" spans="1:10" ht="15.95" customHeight="1" thickBot="1">
      <c r="A274" s="105" t="s">
        <v>1387</v>
      </c>
      <c r="B274" s="106" t="s">
        <v>1353</v>
      </c>
      <c r="C274" s="107">
        <f>INDEX(CDN!E:E,MATCH(B:B,CDN!C:C,0))</f>
        <v>1</v>
      </c>
      <c r="D274" s="108">
        <f>ROUND(INDEX(CDN!G:G,MATCH('CDN Price Index'!B:B,CDN!C:C,0))*(1-$N$2)*(1-$N$3)*(1-$N$4),2)</f>
        <v>39.47</v>
      </c>
      <c r="E274" s="109"/>
      <c r="F274" s="107"/>
      <c r="G274" s="110"/>
      <c r="H274" s="114"/>
      <c r="I274" s="114"/>
      <c r="J274" s="129"/>
    </row>
    <row r="275" spans="1:10" ht="15.95" customHeight="1" thickBot="1">
      <c r="A275" s="229" t="s">
        <v>1146</v>
      </c>
      <c r="B275" s="230"/>
      <c r="C275" s="230"/>
      <c r="D275" s="230"/>
      <c r="E275" s="230"/>
      <c r="F275" s="230"/>
      <c r="G275" s="230"/>
      <c r="H275" s="230"/>
      <c r="I275" s="230"/>
      <c r="J275" s="231"/>
    </row>
    <row r="276" spans="1:10" ht="15.95" customHeight="1" thickBot="1">
      <c r="A276" s="30"/>
      <c r="B276" s="232" t="s">
        <v>1147</v>
      </c>
      <c r="C276" s="233"/>
      <c r="D276" s="234"/>
      <c r="E276" s="232"/>
      <c r="F276" s="233"/>
      <c r="G276" s="234"/>
      <c r="H276" s="232"/>
      <c r="I276" s="233"/>
      <c r="J276" s="234"/>
    </row>
    <row r="277" spans="1:10" ht="15.95" customHeight="1" thickBot="1">
      <c r="A277" s="70" t="s">
        <v>454</v>
      </c>
      <c r="B277" s="71" t="s">
        <v>453</v>
      </c>
      <c r="C277" s="72" t="s">
        <v>403</v>
      </c>
      <c r="D277" s="166" t="s">
        <v>404</v>
      </c>
      <c r="E277" s="71"/>
      <c r="F277" s="74"/>
      <c r="G277" s="73"/>
      <c r="H277" s="71"/>
      <c r="I277" s="74"/>
      <c r="J277" s="73"/>
    </row>
    <row r="278" spans="1:10" ht="15.95" customHeight="1">
      <c r="A278" s="75" t="s">
        <v>477</v>
      </c>
      <c r="B278" s="91" t="s">
        <v>1100</v>
      </c>
      <c r="C278" s="81">
        <f>INDEX(CDN!E:E,MATCH(B:B,CDN!C:C,0))</f>
        <v>10</v>
      </c>
      <c r="D278" s="93">
        <f>ROUND(INDEX(CDN!G:G,MATCH('CDN Price Index'!B:B,CDN!C:C,0))*(1-$N$2)*(1-$N$3)*(1-$N$4),2)</f>
        <v>13.82</v>
      </c>
      <c r="E278" s="94"/>
      <c r="F278" s="94"/>
      <c r="G278" s="94"/>
      <c r="H278" s="91"/>
      <c r="I278" s="81"/>
      <c r="J278" s="167"/>
    </row>
    <row r="279" spans="1:10" ht="15.95" customHeight="1">
      <c r="A279" s="83" t="s">
        <v>480</v>
      </c>
      <c r="B279" s="84" t="s">
        <v>1102</v>
      </c>
      <c r="C279" s="89">
        <f>INDEX(CDN!E:E,MATCH(B:B,CDN!C:C,0))</f>
        <v>10</v>
      </c>
      <c r="D279" s="86">
        <f>ROUND(INDEX(CDN!G:G,MATCH('CDN Price Index'!B:B,CDN!C:C,0))*(1-$N$2)*(1-$N$3)*(1-$N$4),2)</f>
        <v>14.98</v>
      </c>
      <c r="E279" s="87"/>
      <c r="F279" s="87"/>
      <c r="G279" s="87"/>
      <c r="H279" s="84"/>
      <c r="I279" s="168"/>
      <c r="J279" s="169"/>
    </row>
    <row r="280" spans="1:10" ht="15.95" customHeight="1">
      <c r="A280" s="75" t="s">
        <v>417</v>
      </c>
      <c r="B280" s="91" t="s">
        <v>1104</v>
      </c>
      <c r="C280" s="81">
        <f>INDEX(CDN!E:E,MATCH(B:B,CDN!C:C,0))</f>
        <v>10</v>
      </c>
      <c r="D280" s="93">
        <f>ROUND(INDEX(CDN!G:G,MATCH('CDN Price Index'!B:B,CDN!C:C,0))*(1-$N$2)*(1-$N$3)*(1-$N$4),2)</f>
        <v>16.41</v>
      </c>
      <c r="E280" s="94"/>
      <c r="F280" s="94"/>
      <c r="G280" s="94"/>
      <c r="H280" s="91"/>
      <c r="I280" s="81"/>
      <c r="J280" s="167"/>
    </row>
    <row r="281" spans="1:10" ht="15.95" customHeight="1">
      <c r="A281" s="83" t="s">
        <v>418</v>
      </c>
      <c r="B281" s="84" t="s">
        <v>1106</v>
      </c>
      <c r="C281" s="89">
        <f>INDEX(CDN!E:E,MATCH(B:B,CDN!C:C,0))</f>
        <v>10</v>
      </c>
      <c r="D281" s="86">
        <f>ROUND(INDEX(CDN!G:G,MATCH('CDN Price Index'!B:B,CDN!C:C,0))*(1-$N$2)*(1-$N$3)*(1-$N$4),2)</f>
        <v>18.7</v>
      </c>
      <c r="E281" s="87"/>
      <c r="F281" s="87"/>
      <c r="G281" s="87"/>
      <c r="H281" s="84"/>
      <c r="I281" s="168"/>
      <c r="J281" s="169"/>
    </row>
    <row r="282" spans="1:10" ht="15.95" customHeight="1">
      <c r="A282" s="75" t="s">
        <v>419</v>
      </c>
      <c r="B282" s="91" t="s">
        <v>1108</v>
      </c>
      <c r="C282" s="81">
        <f>INDEX(CDN!E:E,MATCH(B:B,CDN!C:C,0))</f>
        <v>10</v>
      </c>
      <c r="D282" s="93">
        <f>ROUND(INDEX(CDN!G:G,MATCH('CDN Price Index'!B:B,CDN!C:C,0))*(1-$N$2)*(1-$N$3)*(1-$N$4),2)</f>
        <v>21.81</v>
      </c>
      <c r="E282" s="94"/>
      <c r="F282" s="94"/>
      <c r="G282" s="94"/>
      <c r="H282" s="91"/>
      <c r="I282" s="81"/>
      <c r="J282" s="167"/>
    </row>
    <row r="283" spans="1:10" ht="15.95" customHeight="1">
      <c r="A283" s="83" t="s">
        <v>479</v>
      </c>
      <c r="B283" s="84" t="s">
        <v>1110</v>
      </c>
      <c r="C283" s="89">
        <f>INDEX(CDN!E:E,MATCH(B:B,CDN!C:C,0))</f>
        <v>10</v>
      </c>
      <c r="D283" s="86">
        <f>ROUND(INDEX(CDN!G:G,MATCH('CDN Price Index'!B:B,CDN!C:C,0))*(1-$N$2)*(1-$N$3)*(1-$N$4),2)</f>
        <v>17.77</v>
      </c>
      <c r="E283" s="87"/>
      <c r="F283" s="87"/>
      <c r="G283" s="87"/>
      <c r="H283" s="84"/>
      <c r="I283" s="168"/>
      <c r="J283" s="169"/>
    </row>
    <row r="284" spans="1:10" ht="15.95" customHeight="1">
      <c r="A284" s="75" t="s">
        <v>651</v>
      </c>
      <c r="B284" s="91" t="s">
        <v>1112</v>
      </c>
      <c r="C284" s="81">
        <f>INDEX(CDN!E:E,MATCH(B:B,CDN!C:C,0))</f>
        <v>10</v>
      </c>
      <c r="D284" s="93">
        <f>ROUND(INDEX(CDN!G:G,MATCH('CDN Price Index'!B:B,CDN!C:C,0))*(1-$N$2)*(1-$N$3)*(1-$N$4),2)</f>
        <v>18.59</v>
      </c>
      <c r="E284" s="94"/>
      <c r="F284" s="94"/>
      <c r="G284" s="94"/>
      <c r="H284" s="91"/>
      <c r="I284" s="81"/>
      <c r="J284" s="167"/>
    </row>
    <row r="285" spans="1:10" ht="15.95" customHeight="1">
      <c r="A285" s="83" t="s">
        <v>1148</v>
      </c>
      <c r="B285" s="84" t="s">
        <v>1114</v>
      </c>
      <c r="C285" s="89">
        <f>INDEX(CDN!E:E,MATCH(B:B,CDN!C:C,0))</f>
        <v>10</v>
      </c>
      <c r="D285" s="86">
        <f>ROUND(INDEX(CDN!G:G,MATCH('CDN Price Index'!B:B,CDN!C:C,0))*(1-$N$2)*(1-$N$3)*(1-$N$4),2)</f>
        <v>18.920000000000002</v>
      </c>
      <c r="E285" s="87"/>
      <c r="F285" s="87"/>
      <c r="G285" s="87"/>
      <c r="H285" s="84"/>
      <c r="I285" s="168"/>
      <c r="J285" s="169"/>
    </row>
    <row r="286" spans="1:10" ht="15.95" customHeight="1">
      <c r="A286" s="75" t="s">
        <v>1149</v>
      </c>
      <c r="B286" s="91" t="s">
        <v>1116</v>
      </c>
      <c r="C286" s="81">
        <f>INDEX(CDN!E:E,MATCH(B:B,CDN!C:C,0))</f>
        <v>10</v>
      </c>
      <c r="D286" s="93">
        <f>ROUND(INDEX(CDN!G:G,MATCH('CDN Price Index'!B:B,CDN!C:C,0))*(1-$N$2)*(1-$N$3)*(1-$N$4),2)</f>
        <v>23.88</v>
      </c>
      <c r="E286" s="94"/>
      <c r="F286" s="94"/>
      <c r="G286" s="94"/>
      <c r="H286" s="91"/>
      <c r="I286" s="81"/>
      <c r="J286" s="167"/>
    </row>
    <row r="287" spans="1:10" ht="15.95" customHeight="1">
      <c r="A287" s="83" t="s">
        <v>1150</v>
      </c>
      <c r="B287" s="84" t="s">
        <v>1118</v>
      </c>
      <c r="C287" s="89">
        <f>INDEX(CDN!E:E,MATCH(B:B,CDN!C:C,0))</f>
        <v>10</v>
      </c>
      <c r="D287" s="86">
        <f>ROUND(INDEX(CDN!G:G,MATCH('CDN Price Index'!B:B,CDN!C:C,0))*(1-$N$2)*(1-$N$3)*(1-$N$4),2)</f>
        <v>25.33</v>
      </c>
      <c r="E287" s="87"/>
      <c r="F287" s="87"/>
      <c r="G287" s="87"/>
      <c r="H287" s="84"/>
      <c r="I287" s="168"/>
      <c r="J287" s="169"/>
    </row>
    <row r="288" spans="1:10" ht="15.95" customHeight="1">
      <c r="A288" s="75" t="s">
        <v>1151</v>
      </c>
      <c r="B288" s="91" t="s">
        <v>1120</v>
      </c>
      <c r="C288" s="81">
        <f>INDEX(CDN!E:E,MATCH(B:B,CDN!C:C,0))</f>
        <v>10</v>
      </c>
      <c r="D288" s="93">
        <f>ROUND(INDEX(CDN!G:G,MATCH('CDN Price Index'!B:B,CDN!C:C,0))*(1-$N$2)*(1-$N$3)*(1-$N$4),2)</f>
        <v>30.29</v>
      </c>
      <c r="E288" s="94"/>
      <c r="F288" s="94"/>
      <c r="G288" s="94"/>
      <c r="H288" s="91"/>
      <c r="I288" s="81"/>
      <c r="J288" s="167"/>
    </row>
    <row r="289" spans="1:10" ht="15.95" customHeight="1">
      <c r="A289" s="83" t="s">
        <v>1152</v>
      </c>
      <c r="B289" s="84" t="s">
        <v>1122</v>
      </c>
      <c r="C289" s="89">
        <f>INDEX(CDN!E:E,MATCH(B:B,CDN!C:C,0))</f>
        <v>8</v>
      </c>
      <c r="D289" s="86">
        <f>ROUND(INDEX(CDN!G:G,MATCH('CDN Price Index'!B:B,CDN!C:C,0))*(1-$N$2)*(1-$N$3)*(1-$N$4),2)</f>
        <v>29.22</v>
      </c>
      <c r="E289" s="87"/>
      <c r="F289" s="87"/>
      <c r="G289" s="87"/>
      <c r="H289" s="84"/>
      <c r="I289" s="168"/>
      <c r="J289" s="169"/>
    </row>
    <row r="290" spans="1:10" ht="15.95" customHeight="1">
      <c r="A290" s="75" t="s">
        <v>1153</v>
      </c>
      <c r="B290" s="91" t="s">
        <v>1124</v>
      </c>
      <c r="C290" s="81">
        <f>INDEX(CDN!E:E,MATCH(B:B,CDN!C:C,0))</f>
        <v>8</v>
      </c>
      <c r="D290" s="93">
        <f>ROUND(INDEX(CDN!G:G,MATCH('CDN Price Index'!B:B,CDN!C:C,0))*(1-$N$2)*(1-$N$3)*(1-$N$4),2)</f>
        <v>33.659999999999997</v>
      </c>
      <c r="E290" s="94"/>
      <c r="F290" s="94"/>
      <c r="G290" s="94"/>
      <c r="H290" s="91"/>
      <c r="I290" s="81"/>
      <c r="J290" s="167"/>
    </row>
    <row r="291" spans="1:10" ht="15.95" customHeight="1">
      <c r="A291" s="83" t="s">
        <v>1154</v>
      </c>
      <c r="B291" s="84" t="s">
        <v>1126</v>
      </c>
      <c r="C291" s="89">
        <f>INDEX(CDN!E:E,MATCH(B:B,CDN!C:C,0))</f>
        <v>6</v>
      </c>
      <c r="D291" s="86">
        <f>ROUND(INDEX(CDN!G:G,MATCH('CDN Price Index'!B:B,CDN!C:C,0))*(1-$N$2)*(1-$N$3)*(1-$N$4),2)</f>
        <v>44.17</v>
      </c>
      <c r="E291" s="87"/>
      <c r="F291" s="87"/>
      <c r="G291" s="87"/>
      <c r="H291" s="84"/>
      <c r="I291" s="168"/>
      <c r="J291" s="169"/>
    </row>
    <row r="292" spans="1:10" ht="15.95" customHeight="1">
      <c r="A292" s="75" t="s">
        <v>1155</v>
      </c>
      <c r="B292" s="91" t="s">
        <v>1128</v>
      </c>
      <c r="C292" s="81">
        <f>INDEX(CDN!E:E,MATCH(B:B,CDN!C:C,0))</f>
        <v>6</v>
      </c>
      <c r="D292" s="93">
        <f>ROUND(INDEX(CDN!G:G,MATCH('CDN Price Index'!B:B,CDN!C:C,0))*(1-$N$2)*(1-$N$3)*(1-$N$4),2)</f>
        <v>53.87</v>
      </c>
      <c r="E292" s="94"/>
      <c r="F292" s="112"/>
      <c r="G292" s="170"/>
      <c r="H292" s="91"/>
      <c r="I292" s="81"/>
      <c r="J292" s="167"/>
    </row>
    <row r="293" spans="1:10" ht="15.95" customHeight="1">
      <c r="A293" s="83" t="s">
        <v>1156</v>
      </c>
      <c r="B293" s="84" t="s">
        <v>1130</v>
      </c>
      <c r="C293" s="89">
        <f>INDEX(CDN!E:E,MATCH(B:B,CDN!C:C,0))</f>
        <v>6</v>
      </c>
      <c r="D293" s="86">
        <f>ROUND(INDEX(CDN!G:G,MATCH('CDN Price Index'!B:B,CDN!C:C,0))*(1-$N$2)*(1-$N$3)*(1-$N$4),2)</f>
        <v>61.85</v>
      </c>
      <c r="E293" s="87"/>
      <c r="F293" s="111"/>
      <c r="G293" s="171"/>
      <c r="H293" s="84"/>
      <c r="I293" s="168"/>
      <c r="J293" s="169"/>
    </row>
    <row r="294" spans="1:10" ht="15.95" customHeight="1">
      <c r="A294" s="75" t="s">
        <v>1157</v>
      </c>
      <c r="B294" s="91" t="s">
        <v>1132</v>
      </c>
      <c r="C294" s="81">
        <f>INDEX(CDN!E:E,MATCH(B:B,CDN!C:C,0))</f>
        <v>6</v>
      </c>
      <c r="D294" s="93">
        <f>ROUND(INDEX(CDN!G:G,MATCH('CDN Price Index'!B:B,CDN!C:C,0))*(1-$N$2)*(1-$N$3)*(1-$N$4),2)</f>
        <v>66.91</v>
      </c>
      <c r="E294" s="94"/>
      <c r="F294" s="112"/>
      <c r="G294" s="170"/>
      <c r="H294" s="91"/>
      <c r="I294" s="81"/>
      <c r="J294" s="167"/>
    </row>
    <row r="295" spans="1:10" ht="15.95" customHeight="1" thickBot="1">
      <c r="A295" s="83" t="s">
        <v>1158</v>
      </c>
      <c r="B295" s="84" t="s">
        <v>1134</v>
      </c>
      <c r="C295" s="89">
        <f>INDEX(CDN!E:E,MATCH(B:B,CDN!C:C,0))</f>
        <v>6</v>
      </c>
      <c r="D295" s="86">
        <f>ROUND(INDEX(CDN!G:G,MATCH('CDN Price Index'!B:B,CDN!C:C,0))*(1-$N$2)*(1-$N$3)*(1-$N$4),2)</f>
        <v>105.68</v>
      </c>
      <c r="E295" s="87"/>
      <c r="F295" s="111"/>
      <c r="G295" s="171"/>
      <c r="H295" s="84"/>
      <c r="I295" s="168"/>
      <c r="J295" s="169"/>
    </row>
    <row r="296" spans="1:10" ht="15.95" customHeight="1" thickBot="1">
      <c r="A296" s="235" t="s">
        <v>1159</v>
      </c>
      <c r="B296" s="236"/>
      <c r="C296" s="236"/>
      <c r="D296" s="236"/>
      <c r="E296" s="236"/>
      <c r="F296" s="236"/>
      <c r="G296" s="236"/>
      <c r="H296" s="236"/>
      <c r="I296" s="236"/>
      <c r="J296" s="237"/>
    </row>
    <row r="297" spans="1:10" ht="15.95" customHeight="1">
      <c r="A297" s="83" t="s">
        <v>409</v>
      </c>
      <c r="B297" s="84" t="s">
        <v>1136</v>
      </c>
      <c r="C297" s="89">
        <f>INDEX(CDN!E:E,MATCH(B:B,CDN!C:C,0))</f>
        <v>10</v>
      </c>
      <c r="D297" s="86">
        <f>ROUND(INDEX(CDN!G:G,MATCH('CDN Price Index'!B:B,CDN!C:C,0))*(1-$N$2)*(1-$N$3)*(1-$N$4),2)</f>
        <v>17.71</v>
      </c>
      <c r="E297" s="87"/>
      <c r="F297" s="111"/>
      <c r="G297" s="171"/>
      <c r="H297" s="84"/>
      <c r="I297" s="168"/>
      <c r="J297" s="169"/>
    </row>
    <row r="298" spans="1:10" ht="15.95" customHeight="1">
      <c r="A298" s="75" t="s">
        <v>410</v>
      </c>
      <c r="B298" s="91" t="s">
        <v>1138</v>
      </c>
      <c r="C298" s="81">
        <f>INDEX(CDN!E:E,MATCH(B:B,CDN!C:C,0))</f>
        <v>10</v>
      </c>
      <c r="D298" s="93">
        <f>ROUND(INDEX(CDN!G:G,MATCH('CDN Price Index'!B:B,CDN!C:C,0))*(1-$N$2)*(1-$N$3)*(1-$N$4),2)</f>
        <v>22.94</v>
      </c>
      <c r="E298" s="94"/>
      <c r="F298" s="112"/>
      <c r="G298" s="170"/>
      <c r="H298" s="91"/>
      <c r="I298" s="81"/>
      <c r="J298" s="167"/>
    </row>
    <row r="299" spans="1:10" ht="15.95" customHeight="1">
      <c r="A299" s="83" t="s">
        <v>411</v>
      </c>
      <c r="B299" s="84" t="s">
        <v>1140</v>
      </c>
      <c r="C299" s="89">
        <f>INDEX(CDN!E:E,MATCH(B:B,CDN!C:C,0))</f>
        <v>10</v>
      </c>
      <c r="D299" s="86">
        <f>ROUND(INDEX(CDN!G:G,MATCH('CDN Price Index'!B:B,CDN!C:C,0))*(1-$N$2)*(1-$N$3)*(1-$N$4),2)</f>
        <v>30.07</v>
      </c>
      <c r="E299" s="87"/>
      <c r="F299" s="111"/>
      <c r="G299" s="171"/>
      <c r="H299" s="84"/>
      <c r="I299" s="168"/>
      <c r="J299" s="169"/>
    </row>
    <row r="300" spans="1:10" ht="15.95" customHeight="1">
      <c r="A300" s="75" t="s">
        <v>412</v>
      </c>
      <c r="B300" s="91" t="s">
        <v>1142</v>
      </c>
      <c r="C300" s="81">
        <f>INDEX(CDN!E:E,MATCH(B:B,CDN!C:C,0))</f>
        <v>8</v>
      </c>
      <c r="D300" s="93">
        <f>ROUND(INDEX(CDN!G:G,MATCH('CDN Price Index'!B:B,CDN!C:C,0))*(1-$N$2)*(1-$N$3)*(1-$N$4),2)</f>
        <v>37.520000000000003</v>
      </c>
      <c r="E300" s="94"/>
      <c r="F300" s="112"/>
      <c r="G300" s="170"/>
      <c r="H300" s="91"/>
      <c r="I300" s="81"/>
      <c r="J300" s="167"/>
    </row>
    <row r="301" spans="1:10" ht="15.95" customHeight="1" thickBot="1">
      <c r="A301" s="97" t="s">
        <v>413</v>
      </c>
      <c r="B301" s="98" t="s">
        <v>1144</v>
      </c>
      <c r="C301" s="103">
        <f>INDEX(CDN!E:E,MATCH(B:B,CDN!C:C,0))</f>
        <v>8</v>
      </c>
      <c r="D301" s="100">
        <f>ROUND(INDEX(CDN!G:G,MATCH('CDN Price Index'!B:B,CDN!C:C,0))*(1-$N$2)*(1-$N$3)*(1-$N$4),2)</f>
        <v>46.87</v>
      </c>
      <c r="E301" s="101"/>
      <c r="F301" s="113"/>
      <c r="G301" s="173"/>
      <c r="H301" s="98"/>
      <c r="I301" s="172"/>
      <c r="J301" s="174"/>
    </row>
  </sheetData>
  <mergeCells count="101">
    <mergeCell ref="B212:D212"/>
    <mergeCell ref="E212:G212"/>
    <mergeCell ref="H212:J212"/>
    <mergeCell ref="B191:D191"/>
    <mergeCell ref="B205:D205"/>
    <mergeCell ref="E205:G205"/>
    <mergeCell ref="H205:J205"/>
    <mergeCell ref="B33:D33"/>
    <mergeCell ref="E33:G33"/>
    <mergeCell ref="H33:J33"/>
    <mergeCell ref="B125:D125"/>
    <mergeCell ref="E125:G125"/>
    <mergeCell ref="H125:J125"/>
    <mergeCell ref="E153:G153"/>
    <mergeCell ref="H153:J153"/>
    <mergeCell ref="B161:D161"/>
    <mergeCell ref="E161:G161"/>
    <mergeCell ref="B178:D178"/>
    <mergeCell ref="E178:G178"/>
    <mergeCell ref="H178:J178"/>
    <mergeCell ref="A38:J38"/>
    <mergeCell ref="B83:D83"/>
    <mergeCell ref="E83:G83"/>
    <mergeCell ref="H83:J83"/>
    <mergeCell ref="M1:N1"/>
    <mergeCell ref="K3:L3"/>
    <mergeCell ref="E191:G191"/>
    <mergeCell ref="H191:J191"/>
    <mergeCell ref="A190:J190"/>
    <mergeCell ref="B153:D153"/>
    <mergeCell ref="A50:J50"/>
    <mergeCell ref="B39:D39"/>
    <mergeCell ref="E39:G39"/>
    <mergeCell ref="H39:J39"/>
    <mergeCell ref="A133:J133"/>
    <mergeCell ref="A185:J185"/>
    <mergeCell ref="B186:D186"/>
    <mergeCell ref="E186:G186"/>
    <mergeCell ref="H186:J186"/>
    <mergeCell ref="A177:J177"/>
    <mergeCell ref="B134:D134"/>
    <mergeCell ref="E134:G134"/>
    <mergeCell ref="H134:J134"/>
    <mergeCell ref="B169:D169"/>
    <mergeCell ref="E169:G169"/>
    <mergeCell ref="H169:J169"/>
    <mergeCell ref="H161:J161"/>
    <mergeCell ref="A160:J160"/>
    <mergeCell ref="A82:D82"/>
    <mergeCell ref="E82:J82"/>
    <mergeCell ref="A1:J1"/>
    <mergeCell ref="A222:J222"/>
    <mergeCell ref="B223:D223"/>
    <mergeCell ref="E223:G223"/>
    <mergeCell ref="H223:J223"/>
    <mergeCell ref="A217:J217"/>
    <mergeCell ref="B218:D218"/>
    <mergeCell ref="E218:G218"/>
    <mergeCell ref="H218:J218"/>
    <mergeCell ref="B2:D2"/>
    <mergeCell ref="E2:G2"/>
    <mergeCell ref="H2:J2"/>
    <mergeCell ref="A152:J152"/>
    <mergeCell ref="B51:D51"/>
    <mergeCell ref="E51:G51"/>
    <mergeCell ref="H51:J51"/>
    <mergeCell ref="A211:J211"/>
    <mergeCell ref="A168:J168"/>
    <mergeCell ref="B111:D111"/>
    <mergeCell ref="E111:G111"/>
    <mergeCell ref="H111:J111"/>
    <mergeCell ref="A124:J124"/>
    <mergeCell ref="A110:J110"/>
    <mergeCell ref="B97:D97"/>
    <mergeCell ref="E97:G97"/>
    <mergeCell ref="H97:J97"/>
    <mergeCell ref="A96:J96"/>
    <mergeCell ref="B148:D148"/>
    <mergeCell ref="E148:G148"/>
    <mergeCell ref="H148:J148"/>
    <mergeCell ref="E147:J147"/>
    <mergeCell ref="A275:J275"/>
    <mergeCell ref="B276:D276"/>
    <mergeCell ref="E276:G276"/>
    <mergeCell ref="H276:J276"/>
    <mergeCell ref="A296:J296"/>
    <mergeCell ref="A247:J247"/>
    <mergeCell ref="A227:J227"/>
    <mergeCell ref="B228:D228"/>
    <mergeCell ref="E228:G228"/>
    <mergeCell ref="H228:J228"/>
    <mergeCell ref="A235:J235"/>
    <mergeCell ref="B236:D236"/>
    <mergeCell ref="E236:G236"/>
    <mergeCell ref="H236:J236"/>
    <mergeCell ref="A241:J241"/>
    <mergeCell ref="B242:D242"/>
    <mergeCell ref="E242:G242"/>
    <mergeCell ref="H242:J242"/>
    <mergeCell ref="B248:D248"/>
    <mergeCell ref="E248:G248"/>
  </mergeCells>
  <phoneticPr fontId="40" type="noConversion"/>
  <conditionalFormatting sqref="A1">
    <cfRule type="containsText" dxfId="140" priority="251" operator="containsText" text="coming ">
      <formula>NOT(ISERROR(SEARCH("coming ",A1)))</formula>
    </cfRule>
  </conditionalFormatting>
  <conditionalFormatting sqref="A32">
    <cfRule type="containsText" dxfId="139" priority="50" operator="containsText" text="coming ">
      <formula>NOT(ISERROR(SEARCH("coming ",A32)))</formula>
    </cfRule>
  </conditionalFormatting>
  <conditionalFormatting sqref="A38">
    <cfRule type="containsText" dxfId="138" priority="250" operator="containsText" text="coming ">
      <formula>NOT(ISERROR(SEARCH("coming ",A38)))</formula>
    </cfRule>
  </conditionalFormatting>
  <conditionalFormatting sqref="A50">
    <cfRule type="containsText" dxfId="137" priority="249" operator="containsText" text="coming ">
      <formula>NOT(ISERROR(SEARCH("coming ",A50)))</formula>
    </cfRule>
  </conditionalFormatting>
  <conditionalFormatting sqref="A82">
    <cfRule type="containsText" dxfId="136" priority="76" operator="containsText" text="coming ">
      <formula>NOT(ISERROR(SEARCH("coming ",A82)))</formula>
    </cfRule>
  </conditionalFormatting>
  <conditionalFormatting sqref="A96">
    <cfRule type="containsText" dxfId="135" priority="248" operator="containsText" text="coming ">
      <formula>NOT(ISERROR(SEARCH("coming ",A96)))</formula>
    </cfRule>
  </conditionalFormatting>
  <conditionalFormatting sqref="A110">
    <cfRule type="containsText" dxfId="134" priority="59" operator="containsText" text="coming ">
      <formula>NOT(ISERROR(SEARCH("coming ",A110)))</formula>
    </cfRule>
  </conditionalFormatting>
  <conditionalFormatting sqref="A124">
    <cfRule type="containsText" dxfId="133" priority="95" operator="containsText" text="coming ">
      <formula>NOT(ISERROR(SEARCH("coming ",A124)))</formula>
    </cfRule>
  </conditionalFormatting>
  <conditionalFormatting sqref="A133">
    <cfRule type="containsText" dxfId="132" priority="247" operator="containsText" text="coming ">
      <formula>NOT(ISERROR(SEARCH("coming ",A133)))</formula>
    </cfRule>
  </conditionalFormatting>
  <conditionalFormatting sqref="A147">
    <cfRule type="containsText" dxfId="131" priority="19" operator="containsText" text="coming ">
      <formula>NOT(ISERROR(SEARCH("coming ",A147)))</formula>
    </cfRule>
  </conditionalFormatting>
  <conditionalFormatting sqref="A152">
    <cfRule type="containsText" dxfId="130" priority="246" operator="containsText" text="coming ">
      <formula>NOT(ISERROR(SEARCH("coming ",A152)))</formula>
    </cfRule>
  </conditionalFormatting>
  <conditionalFormatting sqref="A160">
    <cfRule type="containsText" dxfId="129" priority="245" operator="containsText" text="coming ">
      <formula>NOT(ISERROR(SEARCH("coming ",A160)))</formula>
    </cfRule>
  </conditionalFormatting>
  <conditionalFormatting sqref="A168">
    <cfRule type="containsText" dxfId="128" priority="244" operator="containsText" text="coming ">
      <formula>NOT(ISERROR(SEARCH("coming ",A168)))</formula>
    </cfRule>
  </conditionalFormatting>
  <conditionalFormatting sqref="A177">
    <cfRule type="containsText" dxfId="127" priority="243" operator="containsText" text="coming ">
      <formula>NOT(ISERROR(SEARCH("coming ",A177)))</formula>
    </cfRule>
  </conditionalFormatting>
  <conditionalFormatting sqref="A185">
    <cfRule type="containsText" dxfId="126" priority="189" operator="containsText" text="coming ">
      <formula>NOT(ISERROR(SEARCH("coming ",A185)))</formula>
    </cfRule>
  </conditionalFormatting>
  <conditionalFormatting sqref="A190">
    <cfRule type="containsText" dxfId="125" priority="242" operator="containsText" text="coming ">
      <formula>NOT(ISERROR(SEARCH("coming ",A190)))</formula>
    </cfRule>
  </conditionalFormatting>
  <conditionalFormatting sqref="A204">
    <cfRule type="containsText" dxfId="124" priority="44" operator="containsText" text="coming ">
      <formula>NOT(ISERROR(SEARCH("coming ",A204)))</formula>
    </cfRule>
  </conditionalFormatting>
  <conditionalFormatting sqref="A211">
    <cfRule type="containsText" dxfId="123" priority="241" operator="containsText" text="coming ">
      <formula>NOT(ISERROR(SEARCH("coming ",A211)))</formula>
    </cfRule>
  </conditionalFormatting>
  <conditionalFormatting sqref="A217">
    <cfRule type="containsText" dxfId="122" priority="193" operator="containsText" text="coming ">
      <formula>NOT(ISERROR(SEARCH("coming ",A217)))</formula>
    </cfRule>
  </conditionalFormatting>
  <conditionalFormatting sqref="A222">
    <cfRule type="containsText" dxfId="121" priority="151" operator="containsText" text="coming ">
      <formula>NOT(ISERROR(SEARCH("coming ",A222)))</formula>
    </cfRule>
  </conditionalFormatting>
  <conditionalFormatting sqref="A227">
    <cfRule type="containsText" dxfId="120" priority="240" operator="containsText" text="coming ">
      <formula>NOT(ISERROR(SEARCH("coming ",A227)))</formula>
    </cfRule>
  </conditionalFormatting>
  <conditionalFormatting sqref="A235">
    <cfRule type="containsText" dxfId="119" priority="13" operator="containsText" text="coming ">
      <formula>NOT(ISERROR(SEARCH("coming ",A235)))</formula>
    </cfRule>
  </conditionalFormatting>
  <conditionalFormatting sqref="A241">
    <cfRule type="containsText" dxfId="118" priority="11" operator="containsText" text="coming ">
      <formula>NOT(ISERROR(SEARCH("coming ",A241)))</formula>
    </cfRule>
  </conditionalFormatting>
  <conditionalFormatting sqref="A247:A249">
    <cfRule type="containsText" dxfId="117" priority="90" operator="containsText" text="coming ">
      <formula>NOT(ISERROR(SEARCH("coming ",A247)))</formula>
    </cfRule>
  </conditionalFormatting>
  <conditionalFormatting sqref="A275">
    <cfRule type="containsText" dxfId="116" priority="42" operator="containsText" text="coming ">
      <formula>NOT(ISERROR(SEARCH("coming ",A275)))</formula>
    </cfRule>
  </conditionalFormatting>
  <conditionalFormatting sqref="A296">
    <cfRule type="containsText" dxfId="115" priority="41" operator="containsText" text="coming ">
      <formula>NOT(ISERROR(SEARCH("coming ",A296)))</formula>
    </cfRule>
  </conditionalFormatting>
  <conditionalFormatting sqref="B9:B12 H9:H12">
    <cfRule type="duplicateValues" dxfId="114" priority="106"/>
  </conditionalFormatting>
  <conditionalFormatting sqref="B13:B16 H13:H16">
    <cfRule type="duplicateValues" dxfId="113" priority="105"/>
  </conditionalFormatting>
  <conditionalFormatting sqref="B17:B20 H17:H20">
    <cfRule type="duplicateValues" dxfId="112" priority="104"/>
  </conditionalFormatting>
  <conditionalFormatting sqref="B21:B24 H21:H24">
    <cfRule type="duplicateValues" dxfId="111" priority="103"/>
  </conditionalFormatting>
  <conditionalFormatting sqref="B25:B26 H25:H26">
    <cfRule type="duplicateValues" dxfId="110" priority="107"/>
  </conditionalFormatting>
  <conditionalFormatting sqref="B27:B28 H27:H28">
    <cfRule type="duplicateValues" dxfId="109" priority="101"/>
  </conditionalFormatting>
  <conditionalFormatting sqref="B29:B30 H29:H30">
    <cfRule type="duplicateValues" dxfId="108" priority="102"/>
  </conditionalFormatting>
  <conditionalFormatting sqref="B55 E55 H55">
    <cfRule type="duplicateValues" dxfId="107" priority="116"/>
  </conditionalFormatting>
  <conditionalFormatting sqref="B59 E59 H59">
    <cfRule type="duplicateValues" dxfId="106" priority="118"/>
  </conditionalFormatting>
  <conditionalFormatting sqref="B63 E63 H63">
    <cfRule type="duplicateValues" dxfId="105" priority="120"/>
  </conditionalFormatting>
  <conditionalFormatting sqref="B67 E67 H67">
    <cfRule type="duplicateValues" dxfId="104" priority="130"/>
  </conditionalFormatting>
  <conditionalFormatting sqref="B69 E69 H69">
    <cfRule type="duplicateValues" dxfId="103" priority="128"/>
  </conditionalFormatting>
  <conditionalFormatting sqref="B70 H70">
    <cfRule type="duplicateValues" dxfId="102" priority="307"/>
  </conditionalFormatting>
  <conditionalFormatting sqref="B71 E71 H71">
    <cfRule type="duplicateValues" dxfId="101" priority="126"/>
  </conditionalFormatting>
  <conditionalFormatting sqref="B74 H74">
    <cfRule type="duplicateValues" dxfId="100" priority="145"/>
  </conditionalFormatting>
  <conditionalFormatting sqref="B75 E75 H75">
    <cfRule type="duplicateValues" dxfId="99" priority="124"/>
  </conditionalFormatting>
  <conditionalFormatting sqref="B78 H78">
    <cfRule type="duplicateValues" dxfId="98" priority="139"/>
  </conditionalFormatting>
  <conditionalFormatting sqref="B79 E79 H79">
    <cfRule type="duplicateValues" dxfId="97" priority="122"/>
  </conditionalFormatting>
  <conditionalFormatting sqref="B85 B87 B89 B91 B93 H85 H87 H89 H91 H93">
    <cfRule type="duplicateValues" dxfId="96" priority="34"/>
    <cfRule type="duplicateValues" dxfId="95" priority="33"/>
  </conditionalFormatting>
  <conditionalFormatting sqref="B86 B88 B90 B92 B94 H86 H88 H90 H92 H94">
    <cfRule type="duplicateValues" dxfId="94" priority="37"/>
    <cfRule type="duplicateValues" dxfId="93" priority="38"/>
  </conditionalFormatting>
  <conditionalFormatting sqref="B86 B88 B90 B92 B94">
    <cfRule type="duplicateValues" dxfId="92" priority="35"/>
  </conditionalFormatting>
  <conditionalFormatting sqref="B99 H99">
    <cfRule type="duplicateValues" dxfId="91" priority="48"/>
    <cfRule type="duplicateValues" dxfId="90" priority="49"/>
  </conditionalFormatting>
  <conditionalFormatting sqref="B100 H100">
    <cfRule type="duplicateValues" dxfId="89" priority="313"/>
  </conditionalFormatting>
  <conditionalFormatting sqref="B100">
    <cfRule type="duplicateValues" dxfId="88" priority="172"/>
  </conditionalFormatting>
  <conditionalFormatting sqref="B101 H101">
    <cfRule type="duplicateValues" dxfId="87" priority="131"/>
  </conditionalFormatting>
  <conditionalFormatting sqref="B102 H102">
    <cfRule type="duplicateValues" dxfId="86" priority="179"/>
  </conditionalFormatting>
  <conditionalFormatting sqref="B103 H103">
    <cfRule type="duplicateValues" dxfId="85" priority="174"/>
  </conditionalFormatting>
  <conditionalFormatting sqref="B104 H104">
    <cfRule type="duplicateValues" dxfId="84" priority="171"/>
  </conditionalFormatting>
  <conditionalFormatting sqref="B104">
    <cfRule type="duplicateValues" dxfId="83" priority="175"/>
  </conditionalFormatting>
  <conditionalFormatting sqref="B105 H105">
    <cfRule type="duplicateValues" dxfId="82" priority="24"/>
  </conditionalFormatting>
  <conditionalFormatting sqref="B106 H106">
    <cfRule type="duplicateValues" dxfId="81" priority="30"/>
  </conditionalFormatting>
  <conditionalFormatting sqref="B107 E107 H107">
    <cfRule type="duplicateValues" dxfId="80" priority="21"/>
  </conditionalFormatting>
  <conditionalFormatting sqref="B108 E108 H108">
    <cfRule type="duplicateValues" dxfId="79" priority="23"/>
  </conditionalFormatting>
  <conditionalFormatting sqref="B117:B119 H117:H119 E117:E119">
    <cfRule type="duplicateValues" dxfId="78" priority="85"/>
  </conditionalFormatting>
  <conditionalFormatting sqref="B120 H120">
    <cfRule type="duplicateValues" dxfId="77" priority="86"/>
  </conditionalFormatting>
  <conditionalFormatting sqref="B144 E144 H144">
    <cfRule type="duplicateValues" dxfId="76" priority="54"/>
  </conditionalFormatting>
  <conditionalFormatting sqref="B188 E188 H188">
    <cfRule type="duplicateValues" dxfId="75" priority="191"/>
  </conditionalFormatting>
  <conditionalFormatting sqref="B189 E189 H189">
    <cfRule type="duplicateValues" dxfId="74" priority="168"/>
  </conditionalFormatting>
  <conditionalFormatting sqref="B201 E201 H201">
    <cfRule type="duplicateValues" dxfId="73" priority="18"/>
  </conditionalFormatting>
  <conditionalFormatting sqref="B207:B208 E207:E208 H207:H208">
    <cfRule type="duplicateValues" dxfId="72" priority="524"/>
  </conditionalFormatting>
  <conditionalFormatting sqref="B214:B215 E214:E215 H214:H215">
    <cfRule type="duplicateValues" dxfId="71" priority="196"/>
  </conditionalFormatting>
  <conditionalFormatting sqref="B220 E220 H220">
    <cfRule type="duplicateValues" dxfId="70" priority="192"/>
  </conditionalFormatting>
  <conditionalFormatting sqref="B230:B232 B180:B183 B100 B163:B167 E163:E167 H163:H167 E180:E183 H180:H183 E230:E233 B31 H31 H45:H49 E45:E49 B45:B49 H100 B53:B54 E53:E54 H53:H54 H197:H198 E197:E198 B197:B198 H102:H104 B102:B104 H68 E68 B68 B70 E70 H70 H72:H74 E72:E74 B72:B74 B76:B78 E76:E78 H76:H78 H80:H81 E80:E81 B80:B81 H64:H66 E64:E66 B64:B66 H60:H62 E60:E62 B60:B62 H56:H58 E56:E58 B56:B58 E136 E138 B136:B138 E140 H136:H145 E142:E145 B144:B145 B140 B142 H106 B106 H108 E108 B108 B150 E150 H150 B171:B175 E171:E175 H171:H175 B155:B158 E155:E158 H155:H158">
    <cfRule type="duplicateValues" dxfId="69" priority="822"/>
  </conditionalFormatting>
  <conditionalFormatting sqref="B238">
    <cfRule type="duplicateValues" dxfId="68" priority="3"/>
  </conditionalFormatting>
  <conditionalFormatting sqref="B244 E245">
    <cfRule type="duplicateValues" dxfId="67" priority="7"/>
  </conditionalFormatting>
  <conditionalFormatting sqref="B250:B252 E250:E252">
    <cfRule type="duplicateValues" dxfId="66" priority="91"/>
  </conditionalFormatting>
  <conditionalFormatting sqref="B252 E252">
    <cfRule type="duplicateValues" dxfId="65" priority="89"/>
  </conditionalFormatting>
  <conditionalFormatting sqref="B254 B256 B258 B260 B262 B264 B266 B268 E254 E256 E258 E260 E262 E264 E266 E268 B270 E270">
    <cfRule type="duplicateValues" dxfId="64" priority="87"/>
  </conditionalFormatting>
  <conditionalFormatting sqref="B273 E273">
    <cfRule type="duplicateValues" dxfId="63" priority="15"/>
  </conditionalFormatting>
  <conditionalFormatting sqref="E85 E87 E89 E91 E93">
    <cfRule type="duplicateValues" dxfId="62" priority="32"/>
    <cfRule type="duplicateValues" dxfId="61" priority="31"/>
  </conditionalFormatting>
  <conditionalFormatting sqref="E86 E88 E90 E92 E94">
    <cfRule type="duplicateValues" dxfId="60" priority="36"/>
  </conditionalFormatting>
  <conditionalFormatting sqref="E99">
    <cfRule type="duplicateValues" dxfId="59" priority="46"/>
    <cfRule type="duplicateValues" dxfId="58" priority="47"/>
  </conditionalFormatting>
  <conditionalFormatting sqref="E100">
    <cfRule type="duplicateValues" dxfId="57" priority="212"/>
  </conditionalFormatting>
  <conditionalFormatting sqref="E113:E115 B113:B115 H113:H115">
    <cfRule type="duplicateValues" dxfId="56" priority="98"/>
  </conditionalFormatting>
  <conditionalFormatting sqref="E116 B116 H116">
    <cfRule type="duplicateValues" dxfId="55" priority="100"/>
  </conditionalFormatting>
  <conditionalFormatting sqref="E120">
    <cfRule type="duplicateValues" dxfId="54" priority="79"/>
  </conditionalFormatting>
  <conditionalFormatting sqref="E121 B121 H121">
    <cfRule type="duplicateValues" dxfId="53" priority="84"/>
  </conditionalFormatting>
  <conditionalFormatting sqref="E122 B122 H122">
    <cfRule type="duplicateValues" dxfId="52" priority="97"/>
  </conditionalFormatting>
  <conditionalFormatting sqref="E127:E130 B127:B130 H127:H130">
    <cfRule type="duplicateValues" dxfId="51" priority="94"/>
  </conditionalFormatting>
  <conditionalFormatting sqref="E131 B131 H131">
    <cfRule type="duplicateValues" dxfId="50" priority="96"/>
  </conditionalFormatting>
  <conditionalFormatting sqref="E142 H142">
    <cfRule type="duplicateValues" dxfId="49" priority="135"/>
  </conditionalFormatting>
  <conditionalFormatting sqref="E238">
    <cfRule type="duplicateValues" dxfId="48" priority="2"/>
  </conditionalFormatting>
  <conditionalFormatting sqref="E239">
    <cfRule type="duplicateValues" dxfId="47" priority="9"/>
  </conditionalFormatting>
  <conditionalFormatting sqref="E244">
    <cfRule type="duplicateValues" dxfId="46" priority="5"/>
  </conditionalFormatting>
  <conditionalFormatting sqref="E253:E271 B253:B271">
    <cfRule type="duplicateValues" dxfId="45" priority="88"/>
  </conditionalFormatting>
  <conditionalFormatting sqref="E272 B272">
    <cfRule type="duplicateValues" dxfId="44" priority="16"/>
  </conditionalFormatting>
  <conditionalFormatting sqref="E274 B274">
    <cfRule type="duplicateValues" dxfId="43" priority="14"/>
  </conditionalFormatting>
  <conditionalFormatting sqref="H4:H8 B4:B8">
    <cfRule type="duplicateValues" dxfId="42" priority="110"/>
  </conditionalFormatting>
  <conditionalFormatting sqref="H35 E35 B35">
    <cfRule type="duplicateValues" dxfId="41" priority="52"/>
  </conditionalFormatting>
  <conditionalFormatting sqref="H36 E36 B36">
    <cfRule type="duplicateValues" dxfId="40" priority="51"/>
  </conditionalFormatting>
  <conditionalFormatting sqref="H41 E41 B41">
    <cfRule type="duplicateValues" dxfId="39" priority="114"/>
  </conditionalFormatting>
  <conditionalFormatting sqref="H42 E42 B42">
    <cfRule type="duplicateValues" dxfId="38" priority="111"/>
  </conditionalFormatting>
  <conditionalFormatting sqref="H43 E43 B43">
    <cfRule type="duplicateValues" dxfId="37" priority="113"/>
  </conditionalFormatting>
  <conditionalFormatting sqref="H44 E44 B44">
    <cfRule type="duplicateValues" dxfId="36" priority="112"/>
  </conditionalFormatting>
  <conditionalFormatting sqref="H55 E55 B55">
    <cfRule type="duplicateValues" dxfId="35" priority="115"/>
  </conditionalFormatting>
  <conditionalFormatting sqref="H59 E59 B59">
    <cfRule type="duplicateValues" dxfId="34" priority="117"/>
  </conditionalFormatting>
  <conditionalFormatting sqref="H61:H62 E61:E62 B61:B62 B68 E68 H68 H70 E70 B70 B72:B74 E72:E74 H72:H74 H76:H78 E76:E78 B76:B78 B80:B81 E80:E81 H80:H81 B64:B66 E64:E66 H64:H66">
    <cfRule type="duplicateValues" dxfId="33" priority="185"/>
  </conditionalFormatting>
  <conditionalFormatting sqref="H63 E63 B63">
    <cfRule type="duplicateValues" dxfId="32" priority="119"/>
  </conditionalFormatting>
  <conditionalFormatting sqref="H67 E67 B67">
    <cfRule type="duplicateValues" dxfId="31" priority="129"/>
  </conditionalFormatting>
  <conditionalFormatting sqref="H69 E69 B69">
    <cfRule type="duplicateValues" dxfId="30" priority="127"/>
  </conditionalFormatting>
  <conditionalFormatting sqref="H71 E71 B71">
    <cfRule type="duplicateValues" dxfId="29" priority="125"/>
  </conditionalFormatting>
  <conditionalFormatting sqref="H72 E72 B72">
    <cfRule type="duplicateValues" dxfId="28" priority="182"/>
  </conditionalFormatting>
  <conditionalFormatting sqref="H73:H74 E73:E74 B73:B74 B76 E76 H76">
    <cfRule type="duplicateValues" dxfId="27" priority="184"/>
  </conditionalFormatting>
  <conditionalFormatting sqref="H75 E75 B75">
    <cfRule type="duplicateValues" dxfId="26" priority="123"/>
  </conditionalFormatting>
  <conditionalFormatting sqref="H76 E76 B76">
    <cfRule type="duplicateValues" dxfId="25" priority="143"/>
  </conditionalFormatting>
  <conditionalFormatting sqref="H77 E77 B77">
    <cfRule type="duplicateValues" dxfId="24" priority="144"/>
  </conditionalFormatting>
  <conditionalFormatting sqref="H77:H78 E77:E78 B77:B78 B80 E80 H80">
    <cfRule type="duplicateValues" dxfId="23" priority="183"/>
  </conditionalFormatting>
  <conditionalFormatting sqref="H77:H78 H80">
    <cfRule type="duplicateValues" dxfId="22" priority="141"/>
  </conditionalFormatting>
  <conditionalFormatting sqref="H79 E79 B79">
    <cfRule type="duplicateValues" dxfId="21" priority="121"/>
  </conditionalFormatting>
  <conditionalFormatting sqref="H80 E80 B80">
    <cfRule type="duplicateValues" dxfId="20" priority="137"/>
  </conditionalFormatting>
  <conditionalFormatting sqref="H81 E81 B81">
    <cfRule type="duplicateValues" dxfId="19" priority="181"/>
  </conditionalFormatting>
  <conditionalFormatting sqref="H81">
    <cfRule type="duplicateValues" dxfId="18" priority="140"/>
    <cfRule type="duplicateValues" dxfId="17" priority="138"/>
  </conditionalFormatting>
  <conditionalFormatting sqref="H101 B101">
    <cfRule type="duplicateValues" dxfId="16" priority="132"/>
  </conditionalFormatting>
  <conditionalFormatting sqref="H104">
    <cfRule type="duplicateValues" dxfId="15" priority="173"/>
  </conditionalFormatting>
  <conditionalFormatting sqref="H105 B105">
    <cfRule type="duplicateValues" dxfId="14" priority="25"/>
  </conditionalFormatting>
  <conditionalFormatting sqref="H107 E107 B107">
    <cfRule type="duplicateValues" dxfId="13" priority="20"/>
  </conditionalFormatting>
  <conditionalFormatting sqref="H108 E108 B108">
    <cfRule type="duplicateValues" dxfId="12" priority="22"/>
  </conditionalFormatting>
  <conditionalFormatting sqref="H109 B109">
    <cfRule type="duplicateValues" dxfId="11" priority="200"/>
  </conditionalFormatting>
  <conditionalFormatting sqref="H109">
    <cfRule type="duplicateValues" dxfId="10" priority="176"/>
  </conditionalFormatting>
  <conditionalFormatting sqref="H132 E132 B132">
    <cfRule type="duplicateValues" dxfId="9" priority="81"/>
  </conditionalFormatting>
  <conditionalFormatting sqref="H193:H196 E193:E196 B193:B196">
    <cfRule type="duplicateValues" dxfId="8" priority="134"/>
  </conditionalFormatting>
  <conditionalFormatting sqref="H199:H200 E199:E200 B199:B200">
    <cfRule type="duplicateValues" dxfId="7" priority="612"/>
  </conditionalFormatting>
  <conditionalFormatting sqref="H202 E202 B202">
    <cfRule type="duplicateValues" dxfId="6" priority="17"/>
  </conditionalFormatting>
  <conditionalFormatting sqref="H209 E209 B209">
    <cfRule type="duplicateValues" dxfId="5" priority="521"/>
  </conditionalFormatting>
  <conditionalFormatting sqref="H216 E216 B216">
    <cfRule type="duplicateValues" dxfId="4" priority="706"/>
  </conditionalFormatting>
  <conditionalFormatting sqref="H230:H233">
    <cfRule type="duplicateValues" dxfId="3" priority="892"/>
  </conditionalFormatting>
  <conditionalFormatting sqref="H238">
    <cfRule type="duplicateValues" dxfId="2" priority="1"/>
  </conditionalFormatting>
  <conditionalFormatting sqref="H239">
    <cfRule type="duplicateValues" dxfId="1" priority="10"/>
  </conditionalFormatting>
  <conditionalFormatting sqref="H244">
    <cfRule type="duplicateValues" dxfId="0" priority="4"/>
  </conditionalFormatting>
  <pageMargins left="0.70866141732283472" right="0.70866141732283472" top="1.0629921259842521" bottom="0.19685039370078741" header="0.31496062992125984" footer="0.31496062992125984"/>
  <pageSetup scale="89" fitToHeight="0" orientation="landscape" r:id="rId1"/>
  <headerFooter>
    <oddHeader xml:space="preserve">&amp;L&amp;G&amp;C&amp;G&amp;RApril 01.2026
</oddHeader>
    <oddFooter>&amp;C&amp;8Page &amp;P of &amp;N</oddFooter>
  </headerFooter>
  <rowBreaks count="10" manualBreakCount="10">
    <brk id="31" max="9" man="1"/>
    <brk id="49" max="16383" man="1"/>
    <brk id="81" max="9" man="1"/>
    <brk id="109" max="9" man="1"/>
    <brk id="132" max="16383" man="1"/>
    <brk id="167" max="16383" man="1"/>
    <brk id="189" max="16383" man="1"/>
    <brk id="216" max="9" man="1"/>
    <brk id="246" max="9" man="1"/>
    <brk id="274" max="9"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CDN</vt:lpstr>
      <vt:lpstr>CDN Price Index</vt:lpstr>
      <vt:lpstr>CDN!Print_Area</vt:lpstr>
      <vt:lpstr>'CDN Price Index'!Print_Area</vt:lpstr>
      <vt:lpstr>CDN!Print_Titles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dc:creator>
  <cp:lastModifiedBy>Swen Ruhmann</cp:lastModifiedBy>
  <cp:lastPrinted>2025-11-13T00:33:17Z</cp:lastPrinted>
  <dcterms:created xsi:type="dcterms:W3CDTF">2017-04-11T19:35:05Z</dcterms:created>
  <dcterms:modified xsi:type="dcterms:W3CDTF">2026-03-06T20:04:20Z</dcterms:modified>
</cp:coreProperties>
</file>